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9420" windowHeight="4440"/>
  </bookViews>
  <sheets>
    <sheet name="CHARTS_complaints" sheetId="4" r:id="rId1"/>
  </sheets>
  <externalReferences>
    <externalReference r:id="rId2"/>
  </externalReferences>
  <definedNames>
    <definedName name="_xlnm.Print_Area" localSheetId="0">CHARTS_complaints!$A$1:$G$38</definedName>
  </definedNames>
  <calcPr calcId="145621"/>
</workbook>
</file>

<file path=xl/calcChain.xml><?xml version="1.0" encoding="utf-8"?>
<calcChain xmlns="http://schemas.openxmlformats.org/spreadsheetml/2006/main">
  <c r="AG44" i="4" l="1"/>
  <c r="AG43" i="4"/>
  <c r="AE44" i="4"/>
  <c r="AE43" i="4"/>
  <c r="AF43" i="4" s="1"/>
  <c r="F43" i="4" s="1"/>
  <c r="Z44" i="4"/>
  <c r="X44" i="4"/>
  <c r="X43" i="4"/>
  <c r="Z43" i="4"/>
  <c r="AI44" i="4"/>
  <c r="AI43" i="4"/>
  <c r="AB44" i="4"/>
  <c r="AA44" i="4" s="1"/>
  <c r="D44" i="4" s="1"/>
  <c r="AB43" i="4"/>
  <c r="E44" i="4"/>
  <c r="E43" i="4"/>
  <c r="B44" i="4"/>
  <c r="B43" i="4"/>
  <c r="F24" i="4"/>
  <c r="E24" i="4"/>
  <c r="E23" i="4"/>
  <c r="F23" i="4"/>
  <c r="C24" i="4"/>
  <c r="B24" i="4"/>
  <c r="C23" i="4"/>
  <c r="B23" i="4"/>
  <c r="C31" i="4"/>
  <c r="D31" i="4"/>
  <c r="C32" i="4"/>
  <c r="D32" i="4"/>
  <c r="C33" i="4"/>
  <c r="D33" i="4"/>
  <c r="C34" i="4"/>
  <c r="D34" i="4"/>
  <c r="C35" i="4"/>
  <c r="D35" i="4"/>
  <c r="C36" i="4"/>
  <c r="D36" i="4"/>
  <c r="C37" i="4"/>
  <c r="D37" i="4"/>
  <c r="C38" i="4"/>
  <c r="D38" i="4"/>
  <c r="C39" i="4"/>
  <c r="D39" i="4"/>
  <c r="C40" i="4"/>
  <c r="D40" i="4"/>
  <c r="C41" i="4"/>
  <c r="D41" i="4"/>
  <c r="C42" i="4"/>
  <c r="D42" i="4"/>
  <c r="D30" i="4"/>
  <c r="C30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D11" i="4"/>
  <c r="D12" i="4"/>
  <c r="D13" i="4"/>
  <c r="D14" i="4"/>
  <c r="D15" i="4"/>
  <c r="D16" i="4"/>
  <c r="D17" i="4"/>
  <c r="D18" i="4"/>
  <c r="D19" i="4"/>
  <c r="D20" i="4"/>
  <c r="D21" i="4"/>
  <c r="D22" i="4"/>
  <c r="D24" i="4"/>
  <c r="D10" i="4"/>
  <c r="AB24" i="4"/>
  <c r="AB23" i="4"/>
  <c r="AB16" i="4"/>
  <c r="AB15" i="4"/>
  <c r="AB14" i="4"/>
  <c r="AB13" i="4"/>
  <c r="AB12" i="4"/>
  <c r="AB11" i="4"/>
  <c r="AB10" i="4"/>
  <c r="AA43" i="4" l="1"/>
  <c r="D43" i="4" s="1"/>
  <c r="AF44" i="4"/>
  <c r="F44" i="4" s="1"/>
  <c r="AH43" i="4"/>
  <c r="G43" i="4" s="1"/>
  <c r="AH44" i="4"/>
  <c r="G44" i="4" s="1"/>
  <c r="Y43" i="4"/>
  <c r="C43" i="4" s="1"/>
  <c r="Y44" i="4"/>
  <c r="C44" i="4" s="1"/>
  <c r="D23" i="4"/>
</calcChain>
</file>

<file path=xl/sharedStrings.xml><?xml version="1.0" encoding="utf-8"?>
<sst xmlns="http://schemas.openxmlformats.org/spreadsheetml/2006/main" count="118" uniqueCount="44">
  <si>
    <t>FY 2002</t>
  </si>
  <si>
    <t>FY 2003</t>
  </si>
  <si>
    <t>FY 2004</t>
  </si>
  <si>
    <t>FY 2005</t>
  </si>
  <si>
    <t>FY 2006</t>
  </si>
  <si>
    <t>FY 2007</t>
  </si>
  <si>
    <t>FY 2008</t>
  </si>
  <si>
    <t>Maryland State Department of Education</t>
  </si>
  <si>
    <t>Division of Early Childhood Development - Office of Child Care</t>
  </si>
  <si>
    <t xml:space="preserve"> </t>
  </si>
  <si>
    <t>Number of Complaints, by Program Type:</t>
  </si>
  <si>
    <t>Licensed Family Child Care Complaints</t>
  </si>
  <si>
    <t>Licensed Child Care Center Complaints</t>
  </si>
  <si>
    <t xml:space="preserve">Total Licensed Care Complaints </t>
  </si>
  <si>
    <t>Unlicensed (Illegal) Family Child Care Complaints</t>
  </si>
  <si>
    <t>Unlicensed (Illegal) Child Care Center Complaints</t>
  </si>
  <si>
    <t xml:space="preserve">Total Unlicensed (Illegal) Care Complaints </t>
  </si>
  <si>
    <t>Licensed Care vs. Unlicensed Care Complaints - Percentage Comparisons:</t>
  </si>
  <si>
    <t>Family Child Care Complaints</t>
  </si>
  <si>
    <t>Child Care Center Complaints</t>
  </si>
  <si>
    <t>All Complaints</t>
  </si>
  <si>
    <t>Licensed Care Complaints as Percent of All  Complaints</t>
  </si>
  <si>
    <t>Unlicensed (Illegal) Care Complaints as Percent of All Complaints</t>
  </si>
  <si>
    <t>Licensed Care Complaints</t>
  </si>
  <si>
    <t>Unlicensed (Illegal) Care Complaints</t>
  </si>
  <si>
    <t>Chart A</t>
  </si>
  <si>
    <t>SEE CHARTS "C" and "D" BELOW</t>
  </si>
  <si>
    <t>SEE CHARTS "A" AND "B" BELOW</t>
  </si>
  <si>
    <t>Chart B</t>
  </si>
  <si>
    <t>Chart C</t>
  </si>
  <si>
    <t>Family Day Care</t>
  </si>
  <si>
    <t>Child Care Centers</t>
  </si>
  <si>
    <t xml:space="preserve">Unlicensed (Illegal) Care Complaints </t>
  </si>
  <si>
    <t>Chart D</t>
  </si>
  <si>
    <t>FY 2009</t>
  </si>
  <si>
    <t>FY 2010</t>
  </si>
  <si>
    <t>FY 2011</t>
  </si>
  <si>
    <t>FY 2012</t>
  </si>
  <si>
    <t>FY 2013</t>
  </si>
  <si>
    <t>FY 2014</t>
  </si>
  <si>
    <t>FY 2015</t>
  </si>
  <si>
    <t>FY 2016</t>
  </si>
  <si>
    <t>Complaints Against Child Care Programs:  FY 2002 - FY 2016</t>
  </si>
  <si>
    <t>total
complaints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</si>
</sst>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11"/>
      <name val="Arial"/>
      <family val="2"/>
    </font>
    <font>
      <sz val="9"/>
      <name val="Arial"/>
      <family val="2"/>
    </font>
    <font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9" fontId="4" fillId="0" borderId="3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/>
    </xf>
    <xf numFmtId="9" fontId="9" fillId="0" borderId="0" xfId="0" applyNumberFormat="1" applyFont="1" applyBorder="1" applyAlignment="1">
      <alignment horizontal="center" vertical="center"/>
    </xf>
    <xf numFmtId="0" fontId="0" fillId="0" borderId="0" xfId="0" applyFill="1"/>
    <xf numFmtId="0" fontId="9" fillId="0" borderId="0" xfId="0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0" fontId="5" fillId="2" borderId="0" xfId="0" applyFont="1" applyFill="1"/>
    <xf numFmtId="3" fontId="4" fillId="0" borderId="13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9" fontId="4" fillId="0" borderId="0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9" fontId="4" fillId="0" borderId="18" xfId="0" applyNumberFormat="1" applyFont="1" applyBorder="1" applyAlignment="1">
      <alignment horizontal="center" vertical="center"/>
    </xf>
    <xf numFmtId="9" fontId="4" fillId="0" borderId="19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9" fontId="9" fillId="0" borderId="0" xfId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right" vertical="center" wrapText="1"/>
    </xf>
    <xf numFmtId="1" fontId="9" fillId="0" borderId="0" xfId="0" applyNumberFormat="1" applyFont="1" applyBorder="1" applyAlignment="1">
      <alignment horizontal="right" vertical="center"/>
    </xf>
    <xf numFmtId="1" fontId="9" fillId="0" borderId="0" xfId="1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1" fontId="9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vertical="center"/>
    </xf>
    <xf numFmtId="9" fontId="9" fillId="0" borderId="0" xfId="1" applyFont="1" applyAlignment="1">
      <alignment horizontal="center" vertical="center"/>
    </xf>
    <xf numFmtId="1" fontId="9" fillId="0" borderId="0" xfId="0" applyNumberFormat="1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9" fontId="4" fillId="0" borderId="3" xfId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15" xfId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Maryland State Department of Education - Office of Child Care</a:t>
            </a:r>
            <a:endParaRPr lang="en-US" sz="10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Licensed Child Care Program Complaints: FY 2002 - FY 2016</a:t>
            </a:r>
          </a:p>
        </c:rich>
      </c:tx>
      <c:layout>
        <c:manualLayout>
          <c:xMode val="edge"/>
          <c:yMode val="edge"/>
          <c:x val="0.20253767951495147"/>
          <c:y val="3.4582132564841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870644769298598E-2"/>
          <c:y val="0.19884726224783861"/>
          <c:w val="0.91747717795114336"/>
          <c:h val="0.62247838616714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CHARTS_complaints!$B$9</c:f>
              <c:strCache>
                <c:ptCount val="1"/>
                <c:pt idx="0">
                  <c:v>Licensed Family Child Care Complaints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CHARTS_complaints!$A$10:$A$24</c:f>
              <c:strCache>
                <c:ptCount val="15"/>
                <c:pt idx="0">
                  <c:v>FY 2002</c:v>
                </c:pt>
                <c:pt idx="1">
                  <c:v>FY 2003</c:v>
                </c:pt>
                <c:pt idx="2">
                  <c:v>FY 2004</c:v>
                </c:pt>
                <c:pt idx="3">
                  <c:v>FY 2005</c:v>
                </c:pt>
                <c:pt idx="4">
                  <c:v>FY 2006</c:v>
                </c:pt>
                <c:pt idx="5">
                  <c:v>FY 2007</c:v>
                </c:pt>
                <c:pt idx="6">
                  <c:v>FY 2008</c:v>
                </c:pt>
                <c:pt idx="7">
                  <c:v>FY 2009</c:v>
                </c:pt>
                <c:pt idx="8">
                  <c:v>FY 2010</c:v>
                </c:pt>
                <c:pt idx="9">
                  <c:v>FY 2011</c:v>
                </c:pt>
                <c:pt idx="10">
                  <c:v>FY 2012</c:v>
                </c:pt>
                <c:pt idx="11">
                  <c:v>FY 2013</c:v>
                </c:pt>
                <c:pt idx="12">
                  <c:v>FY 2014</c:v>
                </c:pt>
                <c:pt idx="13">
                  <c:v>FY 2015</c:v>
                </c:pt>
                <c:pt idx="14">
                  <c:v>FY 2016</c:v>
                </c:pt>
              </c:strCache>
            </c:strRef>
          </c:cat>
          <c:val>
            <c:numRef>
              <c:f>CHARTS_complaints!$B$10:$B$24</c:f>
              <c:numCache>
                <c:formatCode>#,##0</c:formatCode>
                <c:ptCount val="15"/>
                <c:pt idx="0">
                  <c:v>967</c:v>
                </c:pt>
                <c:pt idx="1">
                  <c:v>1018</c:v>
                </c:pt>
                <c:pt idx="2">
                  <c:v>1015</c:v>
                </c:pt>
                <c:pt idx="3">
                  <c:v>820</c:v>
                </c:pt>
                <c:pt idx="4">
                  <c:v>794</c:v>
                </c:pt>
                <c:pt idx="5">
                  <c:v>714</c:v>
                </c:pt>
                <c:pt idx="6">
                  <c:v>714</c:v>
                </c:pt>
                <c:pt idx="7">
                  <c:v>664</c:v>
                </c:pt>
                <c:pt idx="8">
                  <c:v>574</c:v>
                </c:pt>
                <c:pt idx="9">
                  <c:v>506</c:v>
                </c:pt>
                <c:pt idx="10">
                  <c:v>463</c:v>
                </c:pt>
                <c:pt idx="11">
                  <c:v>429</c:v>
                </c:pt>
                <c:pt idx="12">
                  <c:v>443</c:v>
                </c:pt>
                <c:pt idx="13">
                  <c:v>367</c:v>
                </c:pt>
                <c:pt idx="14">
                  <c:v>362</c:v>
                </c:pt>
              </c:numCache>
            </c:numRef>
          </c:val>
        </c:ser>
        <c:ser>
          <c:idx val="1"/>
          <c:order val="1"/>
          <c:tx>
            <c:strRef>
              <c:f>CHARTS_complaints!$C$9</c:f>
              <c:strCache>
                <c:ptCount val="1"/>
                <c:pt idx="0">
                  <c:v>Licensed Child Care Center Complaints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CHARTS_complaints!$A$10:$A$24</c:f>
              <c:strCache>
                <c:ptCount val="15"/>
                <c:pt idx="0">
                  <c:v>FY 2002</c:v>
                </c:pt>
                <c:pt idx="1">
                  <c:v>FY 2003</c:v>
                </c:pt>
                <c:pt idx="2">
                  <c:v>FY 2004</c:v>
                </c:pt>
                <c:pt idx="3">
                  <c:v>FY 2005</c:v>
                </c:pt>
                <c:pt idx="4">
                  <c:v>FY 2006</c:v>
                </c:pt>
                <c:pt idx="5">
                  <c:v>FY 2007</c:v>
                </c:pt>
                <c:pt idx="6">
                  <c:v>FY 2008</c:v>
                </c:pt>
                <c:pt idx="7">
                  <c:v>FY 2009</c:v>
                </c:pt>
                <c:pt idx="8">
                  <c:v>FY 2010</c:v>
                </c:pt>
                <c:pt idx="9">
                  <c:v>FY 2011</c:v>
                </c:pt>
                <c:pt idx="10">
                  <c:v>FY 2012</c:v>
                </c:pt>
                <c:pt idx="11">
                  <c:v>FY 2013</c:v>
                </c:pt>
                <c:pt idx="12">
                  <c:v>FY 2014</c:v>
                </c:pt>
                <c:pt idx="13">
                  <c:v>FY 2015</c:v>
                </c:pt>
                <c:pt idx="14">
                  <c:v>FY 2016</c:v>
                </c:pt>
              </c:strCache>
            </c:strRef>
          </c:cat>
          <c:val>
            <c:numRef>
              <c:f>CHARTS_complaints!$C$10:$C$24</c:f>
              <c:numCache>
                <c:formatCode>#,##0</c:formatCode>
                <c:ptCount val="15"/>
                <c:pt idx="0">
                  <c:v>1053</c:v>
                </c:pt>
                <c:pt idx="1">
                  <c:v>975</c:v>
                </c:pt>
                <c:pt idx="2">
                  <c:v>862</c:v>
                </c:pt>
                <c:pt idx="3">
                  <c:v>924</c:v>
                </c:pt>
                <c:pt idx="4">
                  <c:v>874</c:v>
                </c:pt>
                <c:pt idx="5">
                  <c:v>964</c:v>
                </c:pt>
                <c:pt idx="6">
                  <c:v>918</c:v>
                </c:pt>
                <c:pt idx="7">
                  <c:v>873</c:v>
                </c:pt>
                <c:pt idx="8">
                  <c:v>815</c:v>
                </c:pt>
                <c:pt idx="9">
                  <c:v>781</c:v>
                </c:pt>
                <c:pt idx="10">
                  <c:v>806</c:v>
                </c:pt>
                <c:pt idx="11">
                  <c:v>856</c:v>
                </c:pt>
                <c:pt idx="12">
                  <c:v>776</c:v>
                </c:pt>
                <c:pt idx="13">
                  <c:v>768</c:v>
                </c:pt>
                <c:pt idx="14">
                  <c:v>826</c:v>
                </c:pt>
              </c:numCache>
            </c:numRef>
          </c:val>
        </c:ser>
        <c:ser>
          <c:idx val="2"/>
          <c:order val="2"/>
          <c:tx>
            <c:strRef>
              <c:f>CHARTS_complaints!$D$9</c:f>
              <c:strCache>
                <c:ptCount val="1"/>
                <c:pt idx="0">
                  <c:v>Total Licensed Care Complaints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CHARTS_complaints!$A$10:$A$24</c:f>
              <c:strCache>
                <c:ptCount val="15"/>
                <c:pt idx="0">
                  <c:v>FY 2002</c:v>
                </c:pt>
                <c:pt idx="1">
                  <c:v>FY 2003</c:v>
                </c:pt>
                <c:pt idx="2">
                  <c:v>FY 2004</c:v>
                </c:pt>
                <c:pt idx="3">
                  <c:v>FY 2005</c:v>
                </c:pt>
                <c:pt idx="4">
                  <c:v>FY 2006</c:v>
                </c:pt>
                <c:pt idx="5">
                  <c:v>FY 2007</c:v>
                </c:pt>
                <c:pt idx="6">
                  <c:v>FY 2008</c:v>
                </c:pt>
                <c:pt idx="7">
                  <c:v>FY 2009</c:v>
                </c:pt>
                <c:pt idx="8">
                  <c:v>FY 2010</c:v>
                </c:pt>
                <c:pt idx="9">
                  <c:v>FY 2011</c:v>
                </c:pt>
                <c:pt idx="10">
                  <c:v>FY 2012</c:v>
                </c:pt>
                <c:pt idx="11">
                  <c:v>FY 2013</c:v>
                </c:pt>
                <c:pt idx="12">
                  <c:v>FY 2014</c:v>
                </c:pt>
                <c:pt idx="13">
                  <c:v>FY 2015</c:v>
                </c:pt>
                <c:pt idx="14">
                  <c:v>FY 2016</c:v>
                </c:pt>
              </c:strCache>
            </c:strRef>
          </c:cat>
          <c:val>
            <c:numRef>
              <c:f>CHARTS_complaints!$D$10:$D$24</c:f>
              <c:numCache>
                <c:formatCode>#,##0</c:formatCode>
                <c:ptCount val="15"/>
                <c:pt idx="0">
                  <c:v>2020</c:v>
                </c:pt>
                <c:pt idx="1">
                  <c:v>1993</c:v>
                </c:pt>
                <c:pt idx="2">
                  <c:v>1877</c:v>
                </c:pt>
                <c:pt idx="3">
                  <c:v>1744</c:v>
                </c:pt>
                <c:pt idx="4">
                  <c:v>1668</c:v>
                </c:pt>
                <c:pt idx="5">
                  <c:v>1678</c:v>
                </c:pt>
                <c:pt idx="6">
                  <c:v>1632</c:v>
                </c:pt>
                <c:pt idx="7">
                  <c:v>1537</c:v>
                </c:pt>
                <c:pt idx="8">
                  <c:v>1389</c:v>
                </c:pt>
                <c:pt idx="9">
                  <c:v>1287</c:v>
                </c:pt>
                <c:pt idx="10">
                  <c:v>1269</c:v>
                </c:pt>
                <c:pt idx="11">
                  <c:v>1285</c:v>
                </c:pt>
                <c:pt idx="12">
                  <c:v>1219</c:v>
                </c:pt>
                <c:pt idx="13">
                  <c:v>1135</c:v>
                </c:pt>
                <c:pt idx="14">
                  <c:v>1188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38262272"/>
        <c:axId val="38267520"/>
      </c:barChart>
      <c:catAx>
        <c:axId val="38262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826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267520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Complaints</a:t>
                </a:r>
              </a:p>
            </c:rich>
          </c:tx>
          <c:layout>
            <c:manualLayout>
              <c:xMode val="edge"/>
              <c:yMode val="edge"/>
              <c:x val="2.4271911425918918E-2"/>
              <c:y val="0.322766570605187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crossAx val="382622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8.576063909041938E-2"/>
          <c:y val="0.93371757925072041"/>
          <c:w val="0.87450847574184232"/>
          <c:h val="4.899135446685876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Maryland State Department of Education - Office of Child Care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Unlicensed (Illegal) Child Care Complaints: FY 2002 - FY 2016</a:t>
            </a:r>
          </a:p>
        </c:rich>
      </c:tx>
      <c:layout>
        <c:manualLayout>
          <c:xMode val="edge"/>
          <c:yMode val="edge"/>
          <c:x val="0.19202856193194193"/>
          <c:y val="3.45821325648415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488770303603967E-2"/>
          <c:y val="0.20461095100864554"/>
          <c:w val="0.91585905241683796"/>
          <c:h val="0.547550432276657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CHARTS_complaints!$Y$9</c:f>
              <c:strCache>
                <c:ptCount val="1"/>
                <c:pt idx="0">
                  <c:v>Unlicensed (Illegal) Family Child Care Complaints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CHARTS_complaints!$W$10:$W$24</c:f>
              <c:strCache>
                <c:ptCount val="15"/>
                <c:pt idx="0">
                  <c:v>FY 2002</c:v>
                </c:pt>
                <c:pt idx="1">
                  <c:v>FY 2003</c:v>
                </c:pt>
                <c:pt idx="2">
                  <c:v>FY 2004</c:v>
                </c:pt>
                <c:pt idx="3">
                  <c:v>FY 2005</c:v>
                </c:pt>
                <c:pt idx="4">
                  <c:v>FY 2006</c:v>
                </c:pt>
                <c:pt idx="5">
                  <c:v>FY 2007</c:v>
                </c:pt>
                <c:pt idx="6">
                  <c:v>FY 2008</c:v>
                </c:pt>
                <c:pt idx="7">
                  <c:v>FY 2009</c:v>
                </c:pt>
                <c:pt idx="8">
                  <c:v>FY 2010</c:v>
                </c:pt>
                <c:pt idx="9">
                  <c:v>FY 2011</c:v>
                </c:pt>
                <c:pt idx="10">
                  <c:v>FY 2012</c:v>
                </c:pt>
                <c:pt idx="11">
                  <c:v>FY 2013</c:v>
                </c:pt>
                <c:pt idx="12">
                  <c:v>FY 2014</c:v>
                </c:pt>
                <c:pt idx="13">
                  <c:v>FY 2015</c:v>
                </c:pt>
                <c:pt idx="14">
                  <c:v>FY 2016</c:v>
                </c:pt>
              </c:strCache>
            </c:strRef>
          </c:cat>
          <c:val>
            <c:numRef>
              <c:f>CHARTS_complaints!$Y$10:$Y$24</c:f>
              <c:numCache>
                <c:formatCode>#,##0</c:formatCode>
                <c:ptCount val="15"/>
                <c:pt idx="0">
                  <c:v>693</c:v>
                </c:pt>
                <c:pt idx="1">
                  <c:v>536</c:v>
                </c:pt>
                <c:pt idx="2">
                  <c:v>394</c:v>
                </c:pt>
                <c:pt idx="3">
                  <c:v>440</c:v>
                </c:pt>
                <c:pt idx="4">
                  <c:v>445</c:v>
                </c:pt>
                <c:pt idx="5">
                  <c:v>325</c:v>
                </c:pt>
                <c:pt idx="6">
                  <c:v>369</c:v>
                </c:pt>
                <c:pt idx="7">
                  <c:v>322</c:v>
                </c:pt>
                <c:pt idx="8">
                  <c:v>244</c:v>
                </c:pt>
                <c:pt idx="9">
                  <c:v>248</c:v>
                </c:pt>
                <c:pt idx="10">
                  <c:v>297</c:v>
                </c:pt>
                <c:pt idx="11">
                  <c:v>277</c:v>
                </c:pt>
                <c:pt idx="12">
                  <c:v>285</c:v>
                </c:pt>
                <c:pt idx="13">
                  <c:v>294</c:v>
                </c:pt>
              </c:numCache>
            </c:numRef>
          </c:val>
        </c:ser>
        <c:ser>
          <c:idx val="1"/>
          <c:order val="1"/>
          <c:tx>
            <c:strRef>
              <c:f>CHARTS_complaints!$AA$9</c:f>
              <c:strCache>
                <c:ptCount val="1"/>
                <c:pt idx="0">
                  <c:v>Unlicensed (Illegal) Child Care Center Complaints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CHARTS_complaints!$W$10:$W$24</c:f>
              <c:strCache>
                <c:ptCount val="15"/>
                <c:pt idx="0">
                  <c:v>FY 2002</c:v>
                </c:pt>
                <c:pt idx="1">
                  <c:v>FY 2003</c:v>
                </c:pt>
                <c:pt idx="2">
                  <c:v>FY 2004</c:v>
                </c:pt>
                <c:pt idx="3">
                  <c:v>FY 2005</c:v>
                </c:pt>
                <c:pt idx="4">
                  <c:v>FY 2006</c:v>
                </c:pt>
                <c:pt idx="5">
                  <c:v>FY 2007</c:v>
                </c:pt>
                <c:pt idx="6">
                  <c:v>FY 2008</c:v>
                </c:pt>
                <c:pt idx="7">
                  <c:v>FY 2009</c:v>
                </c:pt>
                <c:pt idx="8">
                  <c:v>FY 2010</c:v>
                </c:pt>
                <c:pt idx="9">
                  <c:v>FY 2011</c:v>
                </c:pt>
                <c:pt idx="10">
                  <c:v>FY 2012</c:v>
                </c:pt>
                <c:pt idx="11">
                  <c:v>FY 2013</c:v>
                </c:pt>
                <c:pt idx="12">
                  <c:v>FY 2014</c:v>
                </c:pt>
                <c:pt idx="13">
                  <c:v>FY 2015</c:v>
                </c:pt>
                <c:pt idx="14">
                  <c:v>FY 2016</c:v>
                </c:pt>
              </c:strCache>
            </c:strRef>
          </c:cat>
          <c:val>
            <c:numRef>
              <c:f>CHARTS_complaints!$AA$10:$AA$24</c:f>
              <c:numCache>
                <c:formatCode>#,##0</c:formatCode>
                <c:ptCount val="15"/>
                <c:pt idx="0">
                  <c:v>36</c:v>
                </c:pt>
                <c:pt idx="1">
                  <c:v>34</c:v>
                </c:pt>
                <c:pt idx="2">
                  <c:v>48</c:v>
                </c:pt>
                <c:pt idx="3">
                  <c:v>50</c:v>
                </c:pt>
                <c:pt idx="4">
                  <c:v>48</c:v>
                </c:pt>
                <c:pt idx="5">
                  <c:v>40</c:v>
                </c:pt>
                <c:pt idx="6">
                  <c:v>36</c:v>
                </c:pt>
                <c:pt idx="7">
                  <c:v>43</c:v>
                </c:pt>
                <c:pt idx="8">
                  <c:v>21</c:v>
                </c:pt>
                <c:pt idx="9">
                  <c:v>28</c:v>
                </c:pt>
                <c:pt idx="10">
                  <c:v>28</c:v>
                </c:pt>
                <c:pt idx="11">
                  <c:v>38</c:v>
                </c:pt>
                <c:pt idx="12">
                  <c:v>45</c:v>
                </c:pt>
                <c:pt idx="13">
                  <c:v>50</c:v>
                </c:pt>
              </c:numCache>
            </c:numRef>
          </c:val>
        </c:ser>
        <c:ser>
          <c:idx val="2"/>
          <c:order val="2"/>
          <c:tx>
            <c:strRef>
              <c:f>CHARTS_complaints!$AB$9</c:f>
              <c:strCache>
                <c:ptCount val="1"/>
                <c:pt idx="0">
                  <c:v>Total Unlicensed (Illegal) Care Complaints 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CHARTS_complaints!$W$10:$W$24</c:f>
              <c:strCache>
                <c:ptCount val="15"/>
                <c:pt idx="0">
                  <c:v>FY 2002</c:v>
                </c:pt>
                <c:pt idx="1">
                  <c:v>FY 2003</c:v>
                </c:pt>
                <c:pt idx="2">
                  <c:v>FY 2004</c:v>
                </c:pt>
                <c:pt idx="3">
                  <c:v>FY 2005</c:v>
                </c:pt>
                <c:pt idx="4">
                  <c:v>FY 2006</c:v>
                </c:pt>
                <c:pt idx="5">
                  <c:v>FY 2007</c:v>
                </c:pt>
                <c:pt idx="6">
                  <c:v>FY 2008</c:v>
                </c:pt>
                <c:pt idx="7">
                  <c:v>FY 2009</c:v>
                </c:pt>
                <c:pt idx="8">
                  <c:v>FY 2010</c:v>
                </c:pt>
                <c:pt idx="9">
                  <c:v>FY 2011</c:v>
                </c:pt>
                <c:pt idx="10">
                  <c:v>FY 2012</c:v>
                </c:pt>
                <c:pt idx="11">
                  <c:v>FY 2013</c:v>
                </c:pt>
                <c:pt idx="12">
                  <c:v>FY 2014</c:v>
                </c:pt>
                <c:pt idx="13">
                  <c:v>FY 2015</c:v>
                </c:pt>
                <c:pt idx="14">
                  <c:v>FY 2016</c:v>
                </c:pt>
              </c:strCache>
            </c:strRef>
          </c:cat>
          <c:val>
            <c:numRef>
              <c:f>CHARTS_complaints!$AB$10:$AB$24</c:f>
              <c:numCache>
                <c:formatCode>#,##0</c:formatCode>
                <c:ptCount val="15"/>
                <c:pt idx="0">
                  <c:v>729</c:v>
                </c:pt>
                <c:pt idx="1">
                  <c:v>570</c:v>
                </c:pt>
                <c:pt idx="2">
                  <c:v>442</c:v>
                </c:pt>
                <c:pt idx="3">
                  <c:v>490</c:v>
                </c:pt>
                <c:pt idx="4">
                  <c:v>493</c:v>
                </c:pt>
                <c:pt idx="5">
                  <c:v>365</c:v>
                </c:pt>
                <c:pt idx="6">
                  <c:v>405</c:v>
                </c:pt>
                <c:pt idx="7">
                  <c:v>365</c:v>
                </c:pt>
                <c:pt idx="8">
                  <c:v>265</c:v>
                </c:pt>
                <c:pt idx="9">
                  <c:v>276</c:v>
                </c:pt>
                <c:pt idx="10">
                  <c:v>325</c:v>
                </c:pt>
                <c:pt idx="11">
                  <c:v>315</c:v>
                </c:pt>
                <c:pt idx="12">
                  <c:v>330</c:v>
                </c:pt>
                <c:pt idx="13">
                  <c:v>344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787520"/>
        <c:axId val="39899136"/>
      </c:barChart>
      <c:catAx>
        <c:axId val="39787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899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899136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Complaints</a:t>
                </a:r>
              </a:p>
            </c:rich>
          </c:tx>
          <c:layout>
            <c:manualLayout>
              <c:xMode val="edge"/>
              <c:yMode val="edge"/>
              <c:x val="2.5890038854313516E-2"/>
              <c:y val="0.29106628242074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crossAx val="397875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812318765831128"/>
          <c:y val="0.86167146974063402"/>
          <c:w val="0.80259028756776574"/>
          <c:h val="0.1181556195965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Maryland State Department of Education - Office of Child Care
FAMILY CHILD CARE
Licensed Care vs. Unlicensed Care Complaints: Percentages</a:t>
            </a:r>
          </a:p>
        </c:rich>
      </c:tx>
      <c:layout>
        <c:manualLayout>
          <c:xMode val="edge"/>
          <c:yMode val="edge"/>
          <c:x val="0.23334321174842204"/>
          <c:y val="3.45821403006442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63439370068786E-2"/>
          <c:y val="0.23919308357348704"/>
          <c:w val="0.92071342901975406"/>
          <c:h val="0.567723342939481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CHARTS_complaints!$Y$29</c:f>
              <c:strCache>
                <c:ptCount val="1"/>
                <c:pt idx="0">
                  <c:v>Licensed Care Complaints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CHARTS_complaints!$W$30:$W$44</c:f>
              <c:strCache>
                <c:ptCount val="15"/>
                <c:pt idx="0">
                  <c:v>FY 2002</c:v>
                </c:pt>
                <c:pt idx="1">
                  <c:v>FY 2003</c:v>
                </c:pt>
                <c:pt idx="2">
                  <c:v>FY 2004</c:v>
                </c:pt>
                <c:pt idx="3">
                  <c:v>FY 2005</c:v>
                </c:pt>
                <c:pt idx="4">
                  <c:v>FY 2006</c:v>
                </c:pt>
                <c:pt idx="5">
                  <c:v>FY 2007</c:v>
                </c:pt>
                <c:pt idx="6">
                  <c:v>FY 2008</c:v>
                </c:pt>
                <c:pt idx="7">
                  <c:v>FY 2009</c:v>
                </c:pt>
                <c:pt idx="8">
                  <c:v>FY 2010</c:v>
                </c:pt>
                <c:pt idx="9">
                  <c:v>FY 2011</c:v>
                </c:pt>
                <c:pt idx="10">
                  <c:v>FY 2012</c:v>
                </c:pt>
                <c:pt idx="11">
                  <c:v>FY 2013</c:v>
                </c:pt>
                <c:pt idx="12">
                  <c:v>FY 2014</c:v>
                </c:pt>
                <c:pt idx="13">
                  <c:v>FY 2015</c:v>
                </c:pt>
                <c:pt idx="14">
                  <c:v>FY 2016</c:v>
                </c:pt>
              </c:strCache>
            </c:strRef>
          </c:cat>
          <c:val>
            <c:numRef>
              <c:f>CHARTS_complaints!$Y$30:$Y$44</c:f>
              <c:numCache>
                <c:formatCode>0%</c:formatCode>
                <c:ptCount val="15"/>
                <c:pt idx="0">
                  <c:v>0.58253012048192776</c:v>
                </c:pt>
                <c:pt idx="1">
                  <c:v>0.65508365508365507</c:v>
                </c:pt>
                <c:pt idx="2">
                  <c:v>0.7203690560681334</c:v>
                </c:pt>
                <c:pt idx="3">
                  <c:v>0.65079365079365081</c:v>
                </c:pt>
                <c:pt idx="4">
                  <c:v>0.64083938660209849</c:v>
                </c:pt>
                <c:pt idx="5">
                  <c:v>0.68719923002887395</c:v>
                </c:pt>
                <c:pt idx="6">
                  <c:v>0.65927977839335183</c:v>
                </c:pt>
                <c:pt idx="7">
                  <c:v>0.67</c:v>
                </c:pt>
                <c:pt idx="8">
                  <c:v>0.7</c:v>
                </c:pt>
                <c:pt idx="9">
                  <c:v>0.67</c:v>
                </c:pt>
                <c:pt idx="10">
                  <c:v>0.61</c:v>
                </c:pt>
                <c:pt idx="11">
                  <c:v>0.61</c:v>
                </c:pt>
                <c:pt idx="12">
                  <c:v>0.61</c:v>
                </c:pt>
                <c:pt idx="13">
                  <c:v>0.55521936459909227</c:v>
                </c:pt>
                <c:pt idx="14">
                  <c:v>0.57827476038338654</c:v>
                </c:pt>
              </c:numCache>
            </c:numRef>
          </c:val>
        </c:ser>
        <c:ser>
          <c:idx val="1"/>
          <c:order val="1"/>
          <c:tx>
            <c:strRef>
              <c:f>CHARTS_complaints!$AA$29</c:f>
              <c:strCache>
                <c:ptCount val="1"/>
                <c:pt idx="0">
                  <c:v>Unlicensed (Illegal) Care Complaints 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CHARTS_complaints!$W$30:$W$44</c:f>
              <c:strCache>
                <c:ptCount val="15"/>
                <c:pt idx="0">
                  <c:v>FY 2002</c:v>
                </c:pt>
                <c:pt idx="1">
                  <c:v>FY 2003</c:v>
                </c:pt>
                <c:pt idx="2">
                  <c:v>FY 2004</c:v>
                </c:pt>
                <c:pt idx="3">
                  <c:v>FY 2005</c:v>
                </c:pt>
                <c:pt idx="4">
                  <c:v>FY 2006</c:v>
                </c:pt>
                <c:pt idx="5">
                  <c:v>FY 2007</c:v>
                </c:pt>
                <c:pt idx="6">
                  <c:v>FY 2008</c:v>
                </c:pt>
                <c:pt idx="7">
                  <c:v>FY 2009</c:v>
                </c:pt>
                <c:pt idx="8">
                  <c:v>FY 2010</c:v>
                </c:pt>
                <c:pt idx="9">
                  <c:v>FY 2011</c:v>
                </c:pt>
                <c:pt idx="10">
                  <c:v>FY 2012</c:v>
                </c:pt>
                <c:pt idx="11">
                  <c:v>FY 2013</c:v>
                </c:pt>
                <c:pt idx="12">
                  <c:v>FY 2014</c:v>
                </c:pt>
                <c:pt idx="13">
                  <c:v>FY 2015</c:v>
                </c:pt>
                <c:pt idx="14">
                  <c:v>FY 2016</c:v>
                </c:pt>
              </c:strCache>
            </c:strRef>
          </c:cat>
          <c:val>
            <c:numRef>
              <c:f>CHARTS_complaints!$AA$30:$AA$44</c:f>
              <c:numCache>
                <c:formatCode>0%</c:formatCode>
                <c:ptCount val="15"/>
                <c:pt idx="0">
                  <c:v>0.4174698795180723</c:v>
                </c:pt>
                <c:pt idx="1">
                  <c:v>0.34491634491634493</c:v>
                </c:pt>
                <c:pt idx="2">
                  <c:v>0.27963094393186655</c:v>
                </c:pt>
                <c:pt idx="3">
                  <c:v>0.34920634920634919</c:v>
                </c:pt>
                <c:pt idx="4">
                  <c:v>0.35916061339790151</c:v>
                </c:pt>
                <c:pt idx="5">
                  <c:v>0.3128007699711261</c:v>
                </c:pt>
                <c:pt idx="6">
                  <c:v>0.34072022160664822</c:v>
                </c:pt>
                <c:pt idx="7">
                  <c:v>0.33</c:v>
                </c:pt>
                <c:pt idx="8">
                  <c:v>0.3</c:v>
                </c:pt>
                <c:pt idx="9">
                  <c:v>0.33</c:v>
                </c:pt>
                <c:pt idx="10">
                  <c:v>0.39</c:v>
                </c:pt>
                <c:pt idx="11">
                  <c:v>0.39</c:v>
                </c:pt>
                <c:pt idx="12">
                  <c:v>0.39</c:v>
                </c:pt>
                <c:pt idx="13">
                  <c:v>0.44478063540090773</c:v>
                </c:pt>
                <c:pt idx="14">
                  <c:v>0.4217252396166134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550976"/>
        <c:axId val="99488896"/>
      </c:barChart>
      <c:catAx>
        <c:axId val="4155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48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488896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FCC Complaints</a:t>
                </a:r>
              </a:p>
            </c:rich>
          </c:tx>
          <c:layout>
            <c:manualLayout>
              <c:xMode val="edge"/>
              <c:yMode val="edge"/>
              <c:x val="2.2653847700109697E-2"/>
              <c:y val="0.2737753519446433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crossAx val="4155097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741139578559247"/>
          <c:y val="0.91642656883798612"/>
          <c:w val="0.62621467174371248"/>
          <c:h val="6.340044142209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Maryland State Department of Education - Office of Child Care
CHILD CARE CENTERS
Licensed Care vs. Unlicensed Care Complaints: Percentages</a:t>
            </a:r>
          </a:p>
        </c:rich>
      </c:tx>
      <c:layout>
        <c:manualLayout>
          <c:xMode val="edge"/>
          <c:yMode val="edge"/>
          <c:x val="0.22517903620879101"/>
          <c:y val="3.45822156845778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63439370068786E-2"/>
          <c:y val="0.23919308357348704"/>
          <c:w val="0.92071342901975406"/>
          <c:h val="0.567723342939481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CHARTS_complaints!$AF$29</c:f>
              <c:strCache>
                <c:ptCount val="1"/>
                <c:pt idx="0">
                  <c:v>Licensed Care Complaints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CHARTS_complaints!$AD$30:$AD$44</c:f>
              <c:strCache>
                <c:ptCount val="15"/>
                <c:pt idx="0">
                  <c:v>FY 2002</c:v>
                </c:pt>
                <c:pt idx="1">
                  <c:v>FY 2003</c:v>
                </c:pt>
                <c:pt idx="2">
                  <c:v>FY 2004</c:v>
                </c:pt>
                <c:pt idx="3">
                  <c:v>FY 2005</c:v>
                </c:pt>
                <c:pt idx="4">
                  <c:v>FY 2006</c:v>
                </c:pt>
                <c:pt idx="5">
                  <c:v>FY 2007</c:v>
                </c:pt>
                <c:pt idx="6">
                  <c:v>FY 2008</c:v>
                </c:pt>
                <c:pt idx="7">
                  <c:v>FY 2009</c:v>
                </c:pt>
                <c:pt idx="8">
                  <c:v>FY 2010</c:v>
                </c:pt>
                <c:pt idx="9">
                  <c:v>FY 2011</c:v>
                </c:pt>
                <c:pt idx="10">
                  <c:v>FY 2012</c:v>
                </c:pt>
                <c:pt idx="11">
                  <c:v>FY 2013</c:v>
                </c:pt>
                <c:pt idx="12">
                  <c:v>FY 2014</c:v>
                </c:pt>
                <c:pt idx="13">
                  <c:v>FY 2015</c:v>
                </c:pt>
                <c:pt idx="14">
                  <c:v>FY 2016</c:v>
                </c:pt>
              </c:strCache>
            </c:strRef>
          </c:cat>
          <c:val>
            <c:numRef>
              <c:f>CHARTS_complaints!$AF$30:$AF$44</c:f>
              <c:numCache>
                <c:formatCode>0%</c:formatCode>
                <c:ptCount val="15"/>
                <c:pt idx="0">
                  <c:v>0.96694214876033058</c:v>
                </c:pt>
                <c:pt idx="1">
                  <c:v>0.96630327056491572</c:v>
                </c:pt>
                <c:pt idx="2">
                  <c:v>0.94725274725274722</c:v>
                </c:pt>
                <c:pt idx="3">
                  <c:v>0.94866529774127306</c:v>
                </c:pt>
                <c:pt idx="4">
                  <c:v>0.94793926247288507</c:v>
                </c:pt>
                <c:pt idx="5">
                  <c:v>0.96015936254980083</c:v>
                </c:pt>
                <c:pt idx="6">
                  <c:v>0.96226415094339623</c:v>
                </c:pt>
                <c:pt idx="7">
                  <c:v>0.95</c:v>
                </c:pt>
                <c:pt idx="8">
                  <c:v>0.97</c:v>
                </c:pt>
                <c:pt idx="9">
                  <c:v>0.97</c:v>
                </c:pt>
                <c:pt idx="10">
                  <c:v>0.97</c:v>
                </c:pt>
                <c:pt idx="11">
                  <c:v>0.96</c:v>
                </c:pt>
                <c:pt idx="12">
                  <c:v>0.94</c:v>
                </c:pt>
                <c:pt idx="13">
                  <c:v>0.93887530562347188</c:v>
                </c:pt>
                <c:pt idx="14">
                  <c:v>0.95491329479768783</c:v>
                </c:pt>
              </c:numCache>
            </c:numRef>
          </c:val>
        </c:ser>
        <c:ser>
          <c:idx val="1"/>
          <c:order val="1"/>
          <c:tx>
            <c:strRef>
              <c:f>CHARTS_complaints!$AH$29</c:f>
              <c:strCache>
                <c:ptCount val="1"/>
                <c:pt idx="0">
                  <c:v>Unlicensed (Illegal) Care Complaints 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CHARTS_complaints!$AD$30:$AD$44</c:f>
              <c:strCache>
                <c:ptCount val="15"/>
                <c:pt idx="0">
                  <c:v>FY 2002</c:v>
                </c:pt>
                <c:pt idx="1">
                  <c:v>FY 2003</c:v>
                </c:pt>
                <c:pt idx="2">
                  <c:v>FY 2004</c:v>
                </c:pt>
                <c:pt idx="3">
                  <c:v>FY 2005</c:v>
                </c:pt>
                <c:pt idx="4">
                  <c:v>FY 2006</c:v>
                </c:pt>
                <c:pt idx="5">
                  <c:v>FY 2007</c:v>
                </c:pt>
                <c:pt idx="6">
                  <c:v>FY 2008</c:v>
                </c:pt>
                <c:pt idx="7">
                  <c:v>FY 2009</c:v>
                </c:pt>
                <c:pt idx="8">
                  <c:v>FY 2010</c:v>
                </c:pt>
                <c:pt idx="9">
                  <c:v>FY 2011</c:v>
                </c:pt>
                <c:pt idx="10">
                  <c:v>FY 2012</c:v>
                </c:pt>
                <c:pt idx="11">
                  <c:v>FY 2013</c:v>
                </c:pt>
                <c:pt idx="12">
                  <c:v>FY 2014</c:v>
                </c:pt>
                <c:pt idx="13">
                  <c:v>FY 2015</c:v>
                </c:pt>
                <c:pt idx="14">
                  <c:v>FY 2016</c:v>
                </c:pt>
              </c:strCache>
            </c:strRef>
          </c:cat>
          <c:val>
            <c:numRef>
              <c:f>CHARTS_complaints!$AH$30:$AH$44</c:f>
              <c:numCache>
                <c:formatCode>0%</c:formatCode>
                <c:ptCount val="15"/>
                <c:pt idx="0">
                  <c:v>3.3057851239669422E-2</c:v>
                </c:pt>
                <c:pt idx="1">
                  <c:v>3.3696729435084241E-2</c:v>
                </c:pt>
                <c:pt idx="2">
                  <c:v>5.2747252747252747E-2</c:v>
                </c:pt>
                <c:pt idx="3">
                  <c:v>5.1334702258726897E-2</c:v>
                </c:pt>
                <c:pt idx="4">
                  <c:v>5.2060737527114966E-2</c:v>
                </c:pt>
                <c:pt idx="5">
                  <c:v>3.9840637450199202E-2</c:v>
                </c:pt>
                <c:pt idx="6">
                  <c:v>3.7735849056603772E-2</c:v>
                </c:pt>
                <c:pt idx="7">
                  <c:v>0.05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0.04</c:v>
                </c:pt>
                <c:pt idx="12">
                  <c:v>0.06</c:v>
                </c:pt>
                <c:pt idx="13">
                  <c:v>6.1124694376528114E-2</c:v>
                </c:pt>
                <c:pt idx="14">
                  <c:v>4.5086705202312137E-2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7169152"/>
        <c:axId val="157170688"/>
      </c:barChart>
      <c:catAx>
        <c:axId val="15716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170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170688"/>
        <c:scaling>
          <c:orientation val="minMax"/>
        </c:scaling>
        <c:delete val="1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 of Center Complaints</a:t>
                </a:r>
              </a:p>
            </c:rich>
          </c:tx>
          <c:layout>
            <c:manualLayout>
              <c:xMode val="edge"/>
              <c:yMode val="edge"/>
              <c:x val="2.265380248887526E-2"/>
              <c:y val="0.25072048686221915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crossAx val="1571691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9741139450753634"/>
          <c:y val="0.92219030313518502"/>
          <c:w val="0.65210459262828591"/>
          <c:h val="6.34005364714026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47</xdr:row>
      <xdr:rowOff>9525</xdr:rowOff>
    </xdr:from>
    <xdr:to>
      <xdr:col>8</xdr:col>
      <xdr:colOff>1866900</xdr:colOff>
      <xdr:row>67</xdr:row>
      <xdr:rowOff>76200</xdr:rowOff>
    </xdr:to>
    <xdr:graphicFrame macro="">
      <xdr:nvGraphicFramePr>
        <xdr:cNvPr id="1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70</xdr:row>
      <xdr:rowOff>9525</xdr:rowOff>
    </xdr:from>
    <xdr:to>
      <xdr:col>8</xdr:col>
      <xdr:colOff>1866900</xdr:colOff>
      <xdr:row>90</xdr:row>
      <xdr:rowOff>76200</xdr:rowOff>
    </xdr:to>
    <xdr:graphicFrame macro="">
      <xdr:nvGraphicFramePr>
        <xdr:cNvPr id="112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50007</xdr:colOff>
      <xdr:row>93</xdr:row>
      <xdr:rowOff>83343</xdr:rowOff>
    </xdr:from>
    <xdr:to>
      <xdr:col>8</xdr:col>
      <xdr:colOff>1878807</xdr:colOff>
      <xdr:row>114</xdr:row>
      <xdr:rowOff>30956</xdr:rowOff>
    </xdr:to>
    <xdr:graphicFrame macro="">
      <xdr:nvGraphicFramePr>
        <xdr:cNvPr id="112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116</xdr:row>
      <xdr:rowOff>85725</xdr:rowOff>
    </xdr:from>
    <xdr:to>
      <xdr:col>8</xdr:col>
      <xdr:colOff>1893094</xdr:colOff>
      <xdr:row>140</xdr:row>
      <xdr:rowOff>71437</xdr:rowOff>
    </xdr:to>
    <xdr:graphicFrame macro="">
      <xdr:nvGraphicFramePr>
        <xdr:cNvPr id="112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plaints_FY02-FY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laint Investigations"/>
    </sheetNames>
    <sheetDataSet>
      <sheetData sheetId="0">
        <row r="278">
          <cell r="AG278">
            <v>367</v>
          </cell>
          <cell r="AI278">
            <v>768</v>
          </cell>
          <cell r="BP278">
            <v>294</v>
          </cell>
          <cell r="BR278">
            <v>50</v>
          </cell>
        </row>
        <row r="279">
          <cell r="O279">
            <v>367</v>
          </cell>
          <cell r="AD279">
            <v>768</v>
          </cell>
          <cell r="AY279">
            <v>294</v>
          </cell>
          <cell r="BM279">
            <v>50</v>
          </cell>
        </row>
        <row r="297">
          <cell r="AG297">
            <v>362</v>
          </cell>
          <cell r="AI297">
            <v>826</v>
          </cell>
          <cell r="BP297">
            <v>264</v>
          </cell>
          <cell r="BR297">
            <v>39</v>
          </cell>
        </row>
        <row r="298">
          <cell r="O298">
            <v>362</v>
          </cell>
          <cell r="AD298">
            <v>826</v>
          </cell>
          <cell r="AY298">
            <v>264</v>
          </cell>
          <cell r="BM298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6"/>
  <sheetViews>
    <sheetView tabSelected="1" zoomScale="80" zoomScaleNormal="80" workbookViewId="0">
      <selection activeCell="K139" sqref="K139"/>
    </sheetView>
  </sheetViews>
  <sheetFormatPr defaultRowHeight="12.75" x14ac:dyDescent="0.2"/>
  <cols>
    <col min="1" max="7" width="12.7109375" customWidth="1"/>
    <col min="8" max="8" width="14.140625" customWidth="1"/>
    <col min="9" max="9" width="35.5703125" bestFit="1" customWidth="1"/>
    <col min="10" max="22" width="12.7109375" customWidth="1"/>
    <col min="23" max="25" width="9.140625" style="53" customWidth="1"/>
    <col min="26" max="26" width="9.140625" style="55" customWidth="1"/>
    <col min="27" max="32" width="9.140625" style="53" customWidth="1"/>
    <col min="33" max="33" width="9.140625" style="58" customWidth="1"/>
    <col min="34" max="16384" width="9.140625" style="53"/>
  </cols>
  <sheetData>
    <row r="1" spans="1:28" x14ac:dyDescent="0.2">
      <c r="B1" t="s">
        <v>9</v>
      </c>
      <c r="E1" s="2" t="s">
        <v>7</v>
      </c>
    </row>
    <row r="2" spans="1:28" x14ac:dyDescent="0.2">
      <c r="E2" s="2" t="s">
        <v>8</v>
      </c>
    </row>
    <row r="4" spans="1:28" ht="15" x14ac:dyDescent="0.25">
      <c r="E4" s="3" t="s">
        <v>42</v>
      </c>
    </row>
    <row r="7" spans="1:28" ht="30" customHeight="1" thickBot="1" x14ac:dyDescent="0.25">
      <c r="A7" s="36" t="s">
        <v>10</v>
      </c>
      <c r="E7" s="4"/>
      <c r="F7" s="4"/>
      <c r="G7" s="4"/>
    </row>
    <row r="8" spans="1:28" ht="20.100000000000001" customHeight="1" x14ac:dyDescent="0.2">
      <c r="A8" s="1"/>
      <c r="B8" s="21"/>
      <c r="C8" s="35" t="s">
        <v>23</v>
      </c>
      <c r="D8" s="22"/>
      <c r="E8" s="21"/>
      <c r="F8" s="35" t="s">
        <v>24</v>
      </c>
      <c r="G8" s="22"/>
      <c r="H8" s="1"/>
    </row>
    <row r="9" spans="1:28" ht="45" x14ac:dyDescent="0.2">
      <c r="A9" s="1"/>
      <c r="B9" s="18" t="s">
        <v>11</v>
      </c>
      <c r="C9" s="19" t="s">
        <v>12</v>
      </c>
      <c r="D9" s="20" t="s">
        <v>13</v>
      </c>
      <c r="E9" s="18" t="s">
        <v>14</v>
      </c>
      <c r="F9" s="19" t="s">
        <v>15</v>
      </c>
      <c r="G9" s="20" t="s">
        <v>16</v>
      </c>
      <c r="W9" s="56"/>
      <c r="X9" s="56"/>
      <c r="Y9" s="23" t="s">
        <v>14</v>
      </c>
      <c r="Z9" s="50"/>
      <c r="AA9" s="23" t="s">
        <v>15</v>
      </c>
      <c r="AB9" s="23" t="s">
        <v>16</v>
      </c>
    </row>
    <row r="10" spans="1:28" ht="15.95" customHeight="1" x14ac:dyDescent="0.2">
      <c r="A10" s="5" t="s">
        <v>0</v>
      </c>
      <c r="B10" s="6">
        <v>967</v>
      </c>
      <c r="C10" s="7">
        <v>1053</v>
      </c>
      <c r="D10" s="8">
        <f>SUM(B10:C10)</f>
        <v>2020</v>
      </c>
      <c r="E10" s="6">
        <v>693</v>
      </c>
      <c r="F10" s="7">
        <v>36</v>
      </c>
      <c r="G10" s="8">
        <f>SUM(E10:F10)</f>
        <v>729</v>
      </c>
      <c r="W10" s="27" t="s">
        <v>0</v>
      </c>
      <c r="X10" s="27"/>
      <c r="Y10" s="24">
        <v>693</v>
      </c>
      <c r="Z10" s="51"/>
      <c r="AA10" s="24">
        <v>36</v>
      </c>
      <c r="AB10" s="24">
        <f t="shared" ref="AB10:AB16" si="0">Y10+AA10</f>
        <v>729</v>
      </c>
    </row>
    <row r="11" spans="1:28" ht="15.95" customHeight="1" x14ac:dyDescent="0.2">
      <c r="A11" s="5" t="s">
        <v>1</v>
      </c>
      <c r="B11" s="6">
        <v>1018</v>
      </c>
      <c r="C11" s="7">
        <v>975</v>
      </c>
      <c r="D11" s="8">
        <f t="shared" ref="D11:D24" si="1">SUM(B11:C11)</f>
        <v>1993</v>
      </c>
      <c r="E11" s="6">
        <v>536</v>
      </c>
      <c r="F11" s="7">
        <v>34</v>
      </c>
      <c r="G11" s="8">
        <f t="shared" ref="G11:G24" si="2">SUM(E11:F11)</f>
        <v>570</v>
      </c>
      <c r="I11" s="32" t="s">
        <v>27</v>
      </c>
      <c r="J11" s="26"/>
      <c r="K11" s="26"/>
      <c r="W11" s="27" t="s">
        <v>1</v>
      </c>
      <c r="X11" s="27"/>
      <c r="Y11" s="24">
        <v>536</v>
      </c>
      <c r="Z11" s="51"/>
      <c r="AA11" s="24">
        <v>34</v>
      </c>
      <c r="AB11" s="24">
        <f t="shared" si="0"/>
        <v>570</v>
      </c>
    </row>
    <row r="12" spans="1:28" ht="15.95" customHeight="1" x14ac:dyDescent="0.2">
      <c r="A12" s="5" t="s">
        <v>2</v>
      </c>
      <c r="B12" s="6">
        <v>1015</v>
      </c>
      <c r="C12" s="7">
        <v>862</v>
      </c>
      <c r="D12" s="8">
        <f t="shared" si="1"/>
        <v>1877</v>
      </c>
      <c r="E12" s="6">
        <v>394</v>
      </c>
      <c r="F12" s="7">
        <v>48</v>
      </c>
      <c r="G12" s="8">
        <f t="shared" si="2"/>
        <v>442</v>
      </c>
      <c r="J12" s="26"/>
      <c r="K12" s="26"/>
      <c r="W12" s="27" t="s">
        <v>2</v>
      </c>
      <c r="X12" s="27"/>
      <c r="Y12" s="24">
        <v>394</v>
      </c>
      <c r="Z12" s="51"/>
      <c r="AA12" s="24">
        <v>48</v>
      </c>
      <c r="AB12" s="24">
        <f t="shared" si="0"/>
        <v>442</v>
      </c>
    </row>
    <row r="13" spans="1:28" ht="15.95" customHeight="1" x14ac:dyDescent="0.2">
      <c r="A13" s="5" t="s">
        <v>3</v>
      </c>
      <c r="B13" s="6">
        <v>820</v>
      </c>
      <c r="C13" s="7">
        <v>924</v>
      </c>
      <c r="D13" s="8">
        <f t="shared" si="1"/>
        <v>1744</v>
      </c>
      <c r="E13" s="6">
        <v>440</v>
      </c>
      <c r="F13" s="7">
        <v>50</v>
      </c>
      <c r="G13" s="8">
        <f t="shared" si="2"/>
        <v>490</v>
      </c>
      <c r="J13" s="26"/>
      <c r="K13" s="26"/>
      <c r="W13" s="27" t="s">
        <v>3</v>
      </c>
      <c r="X13" s="27"/>
      <c r="Y13" s="24">
        <v>440</v>
      </c>
      <c r="Z13" s="51"/>
      <c r="AA13" s="24">
        <v>50</v>
      </c>
      <c r="AB13" s="24">
        <f t="shared" si="0"/>
        <v>490</v>
      </c>
    </row>
    <row r="14" spans="1:28" ht="15.95" customHeight="1" x14ac:dyDescent="0.2">
      <c r="A14" s="5" t="s">
        <v>4</v>
      </c>
      <c r="B14" s="6">
        <v>794</v>
      </c>
      <c r="C14" s="7">
        <v>874</v>
      </c>
      <c r="D14" s="8">
        <f t="shared" si="1"/>
        <v>1668</v>
      </c>
      <c r="E14" s="6">
        <v>445</v>
      </c>
      <c r="F14" s="7">
        <v>48</v>
      </c>
      <c r="G14" s="8">
        <f t="shared" si="2"/>
        <v>493</v>
      </c>
      <c r="J14" s="26"/>
      <c r="K14" s="26"/>
      <c r="W14" s="27" t="s">
        <v>4</v>
      </c>
      <c r="X14" s="27"/>
      <c r="Y14" s="24">
        <v>445</v>
      </c>
      <c r="Z14" s="51"/>
      <c r="AA14" s="24">
        <v>48</v>
      </c>
      <c r="AB14" s="24">
        <f t="shared" si="0"/>
        <v>493</v>
      </c>
    </row>
    <row r="15" spans="1:28" ht="15.95" customHeight="1" x14ac:dyDescent="0.2">
      <c r="A15" s="5" t="s">
        <v>5</v>
      </c>
      <c r="B15" s="6">
        <v>714</v>
      </c>
      <c r="C15" s="7">
        <v>964</v>
      </c>
      <c r="D15" s="8">
        <f t="shared" si="1"/>
        <v>1678</v>
      </c>
      <c r="E15" s="6">
        <v>325</v>
      </c>
      <c r="F15" s="7">
        <v>40</v>
      </c>
      <c r="G15" s="8">
        <f t="shared" si="2"/>
        <v>365</v>
      </c>
      <c r="J15" s="26"/>
      <c r="K15" s="26"/>
      <c r="W15" s="27" t="s">
        <v>5</v>
      </c>
      <c r="X15" s="27"/>
      <c r="Y15" s="24">
        <v>325</v>
      </c>
      <c r="Z15" s="51"/>
      <c r="AA15" s="24">
        <v>40</v>
      </c>
      <c r="AB15" s="24">
        <f t="shared" si="0"/>
        <v>365</v>
      </c>
    </row>
    <row r="16" spans="1:28" ht="15.95" customHeight="1" x14ac:dyDescent="0.2">
      <c r="A16" s="5" t="s">
        <v>6</v>
      </c>
      <c r="B16" s="28">
        <v>714</v>
      </c>
      <c r="C16" s="29">
        <v>918</v>
      </c>
      <c r="D16" s="8">
        <f t="shared" si="1"/>
        <v>1632</v>
      </c>
      <c r="E16" s="28">
        <v>369</v>
      </c>
      <c r="F16" s="29">
        <v>36</v>
      </c>
      <c r="G16" s="8">
        <f t="shared" si="2"/>
        <v>405</v>
      </c>
      <c r="J16" s="26"/>
      <c r="K16" s="26"/>
      <c r="W16" s="27" t="s">
        <v>6</v>
      </c>
      <c r="X16" s="27"/>
      <c r="Y16" s="24">
        <v>369</v>
      </c>
      <c r="Z16" s="51"/>
      <c r="AA16" s="24">
        <v>36</v>
      </c>
      <c r="AB16" s="24">
        <f t="shared" si="0"/>
        <v>405</v>
      </c>
    </row>
    <row r="17" spans="1:35" ht="15.95" customHeight="1" x14ac:dyDescent="0.2">
      <c r="A17" s="5" t="s">
        <v>34</v>
      </c>
      <c r="B17" s="28">
        <v>664</v>
      </c>
      <c r="C17" s="29">
        <v>873</v>
      </c>
      <c r="D17" s="8">
        <f t="shared" si="1"/>
        <v>1537</v>
      </c>
      <c r="E17" s="28">
        <v>322</v>
      </c>
      <c r="F17" s="29">
        <v>43</v>
      </c>
      <c r="G17" s="8">
        <f t="shared" si="2"/>
        <v>365</v>
      </c>
      <c r="J17" s="26"/>
      <c r="K17" s="26"/>
      <c r="W17" s="27" t="s">
        <v>34</v>
      </c>
      <c r="X17" s="27"/>
      <c r="Y17" s="24">
        <v>322</v>
      </c>
      <c r="Z17" s="51"/>
      <c r="AA17" s="24">
        <v>43</v>
      </c>
      <c r="AB17" s="24">
        <v>365</v>
      </c>
    </row>
    <row r="18" spans="1:35" ht="15.95" customHeight="1" x14ac:dyDescent="0.2">
      <c r="A18" s="5" t="s">
        <v>35</v>
      </c>
      <c r="B18" s="6">
        <v>574</v>
      </c>
      <c r="C18" s="7">
        <v>815</v>
      </c>
      <c r="D18" s="8">
        <f t="shared" si="1"/>
        <v>1389</v>
      </c>
      <c r="E18" s="6">
        <v>244</v>
      </c>
      <c r="F18" s="7">
        <v>21</v>
      </c>
      <c r="G18" s="8">
        <f t="shared" si="2"/>
        <v>265</v>
      </c>
      <c r="J18" s="26"/>
      <c r="K18" s="26"/>
      <c r="W18" s="27" t="s">
        <v>35</v>
      </c>
      <c r="X18" s="27"/>
      <c r="Y18" s="24">
        <v>244</v>
      </c>
      <c r="Z18" s="51"/>
      <c r="AA18" s="24">
        <v>21</v>
      </c>
      <c r="AB18" s="24">
        <v>265</v>
      </c>
    </row>
    <row r="19" spans="1:35" ht="15.95" customHeight="1" x14ac:dyDescent="0.2">
      <c r="A19" s="5" t="s">
        <v>36</v>
      </c>
      <c r="B19" s="6">
        <v>506</v>
      </c>
      <c r="C19" s="7">
        <v>781</v>
      </c>
      <c r="D19" s="8">
        <f t="shared" si="1"/>
        <v>1287</v>
      </c>
      <c r="E19" s="6">
        <v>248</v>
      </c>
      <c r="F19" s="7">
        <v>28</v>
      </c>
      <c r="G19" s="8">
        <f t="shared" si="2"/>
        <v>276</v>
      </c>
      <c r="J19" s="26"/>
      <c r="K19" s="26"/>
      <c r="W19" s="27" t="s">
        <v>36</v>
      </c>
      <c r="X19" s="27"/>
      <c r="Y19" s="24">
        <v>248</v>
      </c>
      <c r="Z19" s="51"/>
      <c r="AA19" s="24">
        <v>28</v>
      </c>
      <c r="AB19" s="24">
        <v>276</v>
      </c>
    </row>
    <row r="20" spans="1:35" ht="15.95" customHeight="1" x14ac:dyDescent="0.2">
      <c r="A20" s="5" t="s">
        <v>37</v>
      </c>
      <c r="B20" s="6">
        <v>463</v>
      </c>
      <c r="C20" s="7">
        <v>806</v>
      </c>
      <c r="D20" s="8">
        <f t="shared" si="1"/>
        <v>1269</v>
      </c>
      <c r="E20" s="6">
        <v>297</v>
      </c>
      <c r="F20" s="7">
        <v>28</v>
      </c>
      <c r="G20" s="8">
        <f t="shared" si="2"/>
        <v>325</v>
      </c>
      <c r="J20" s="26"/>
      <c r="K20" s="26"/>
      <c r="W20" s="27" t="s">
        <v>37</v>
      </c>
      <c r="X20" s="27"/>
      <c r="Y20" s="24">
        <v>297</v>
      </c>
      <c r="Z20" s="51"/>
      <c r="AA20" s="24">
        <v>28</v>
      </c>
      <c r="AB20" s="24">
        <v>325</v>
      </c>
    </row>
    <row r="21" spans="1:35" ht="15.95" customHeight="1" x14ac:dyDescent="0.2">
      <c r="A21" s="5" t="s">
        <v>38</v>
      </c>
      <c r="B21" s="6">
        <v>429</v>
      </c>
      <c r="C21" s="7">
        <v>856</v>
      </c>
      <c r="D21" s="8">
        <f t="shared" si="1"/>
        <v>1285</v>
      </c>
      <c r="E21" s="6">
        <v>277</v>
      </c>
      <c r="F21" s="7">
        <v>38</v>
      </c>
      <c r="G21" s="8">
        <f t="shared" si="2"/>
        <v>315</v>
      </c>
      <c r="J21" s="26"/>
      <c r="K21" s="26"/>
      <c r="W21" s="27" t="s">
        <v>38</v>
      </c>
      <c r="X21" s="27"/>
      <c r="Y21" s="24">
        <v>277</v>
      </c>
      <c r="Z21" s="51"/>
      <c r="AA21" s="24">
        <v>38</v>
      </c>
      <c r="AB21" s="24">
        <v>315</v>
      </c>
    </row>
    <row r="22" spans="1:35" ht="15.95" customHeight="1" x14ac:dyDescent="0.2">
      <c r="A22" s="5" t="s">
        <v>39</v>
      </c>
      <c r="B22" s="44">
        <v>443</v>
      </c>
      <c r="C22" s="45">
        <v>776</v>
      </c>
      <c r="D22" s="8">
        <f t="shared" si="1"/>
        <v>1219</v>
      </c>
      <c r="E22" s="44">
        <v>285</v>
      </c>
      <c r="F22" s="45">
        <v>45</v>
      </c>
      <c r="G22" s="8">
        <f t="shared" si="2"/>
        <v>330</v>
      </c>
      <c r="J22" s="26"/>
      <c r="K22" s="26"/>
      <c r="W22" s="27" t="s">
        <v>39</v>
      </c>
      <c r="X22" s="27"/>
      <c r="Y22" s="24">
        <v>285</v>
      </c>
      <c r="Z22" s="51"/>
      <c r="AA22" s="24">
        <v>45</v>
      </c>
      <c r="AB22" s="24">
        <v>330</v>
      </c>
    </row>
    <row r="23" spans="1:35" ht="15.95" customHeight="1" x14ac:dyDescent="0.2">
      <c r="A23" s="5" t="s">
        <v>40</v>
      </c>
      <c r="B23" s="6">
        <f>'[1]Complaint Investigations'!$AG$278</f>
        <v>367</v>
      </c>
      <c r="C23" s="7">
        <f>'[1]Complaint Investigations'!$AI$278</f>
        <v>768</v>
      </c>
      <c r="D23" s="8">
        <f t="shared" si="1"/>
        <v>1135</v>
      </c>
      <c r="E23" s="6">
        <f>'[1]Complaint Investigations'!$BP$278</f>
        <v>294</v>
      </c>
      <c r="F23" s="7">
        <f>'[1]Complaint Investigations'!$BR$278</f>
        <v>50</v>
      </c>
      <c r="G23" s="8">
        <f t="shared" si="2"/>
        <v>344</v>
      </c>
      <c r="J23" s="26"/>
      <c r="K23" s="26"/>
      <c r="W23" s="27" t="s">
        <v>40</v>
      </c>
      <c r="X23" s="27"/>
      <c r="Y23" s="24">
        <v>294</v>
      </c>
      <c r="Z23" s="51"/>
      <c r="AA23" s="24">
        <v>50</v>
      </c>
      <c r="AB23" s="24">
        <f>SUM(Y23:AA23)</f>
        <v>344</v>
      </c>
    </row>
    <row r="24" spans="1:35" ht="15.95" customHeight="1" thickBot="1" x14ac:dyDescent="0.25">
      <c r="A24" s="5" t="s">
        <v>41</v>
      </c>
      <c r="B24" s="33">
        <f>'[1]Complaint Investigations'!$AG$297</f>
        <v>362</v>
      </c>
      <c r="C24" s="34">
        <f>'[1]Complaint Investigations'!$AI$297</f>
        <v>826</v>
      </c>
      <c r="D24" s="46">
        <f t="shared" si="1"/>
        <v>1188</v>
      </c>
      <c r="E24" s="41">
        <f>'[1]Complaint Investigations'!$BP$297</f>
        <v>264</v>
      </c>
      <c r="F24" s="47">
        <f>'[1]Complaint Investigations'!$BR$297</f>
        <v>39</v>
      </c>
      <c r="G24" s="46">
        <f t="shared" si="2"/>
        <v>303</v>
      </c>
      <c r="J24" s="26"/>
      <c r="K24" s="26"/>
      <c r="W24" s="27" t="s">
        <v>41</v>
      </c>
      <c r="X24" s="27"/>
      <c r="Y24" s="24"/>
      <c r="Z24" s="51"/>
      <c r="AA24" s="24"/>
      <c r="AB24" s="24">
        <f>SUM(Y24:AA24)</f>
        <v>0</v>
      </c>
    </row>
    <row r="25" spans="1:35" x14ac:dyDescent="0.2">
      <c r="A25" s="38"/>
      <c r="B25" s="39"/>
      <c r="C25" s="39"/>
      <c r="D25" s="39"/>
      <c r="E25" s="39"/>
      <c r="F25" s="39"/>
      <c r="G25" s="39"/>
      <c r="J25" s="26"/>
      <c r="K25" s="26"/>
      <c r="W25" s="56"/>
      <c r="X25" s="56"/>
      <c r="Y25" s="56"/>
      <c r="Z25" s="51"/>
      <c r="AA25" s="56"/>
      <c r="AB25" s="56"/>
    </row>
    <row r="26" spans="1:35" x14ac:dyDescent="0.2">
      <c r="J26" s="26"/>
      <c r="K26" s="26"/>
    </row>
    <row r="27" spans="1:35" ht="30" customHeight="1" thickBot="1" x14ac:dyDescent="0.25">
      <c r="A27" s="37" t="s">
        <v>17</v>
      </c>
      <c r="B27" s="9"/>
      <c r="D27" s="9"/>
      <c r="E27" s="9"/>
      <c r="F27" s="9"/>
      <c r="J27" s="26"/>
      <c r="K27" s="26"/>
    </row>
    <row r="28" spans="1:35" ht="20.100000000000001" customHeight="1" x14ac:dyDescent="0.2">
      <c r="A28" s="1"/>
      <c r="B28" s="10"/>
      <c r="C28" s="35" t="s">
        <v>18</v>
      </c>
      <c r="D28" s="11"/>
      <c r="E28" s="12"/>
      <c r="F28" s="35" t="s">
        <v>19</v>
      </c>
      <c r="G28" s="11"/>
      <c r="J28" s="26"/>
      <c r="K28" s="26"/>
      <c r="Y28" s="53" t="s">
        <v>30</v>
      </c>
      <c r="AF28" s="53" t="s">
        <v>31</v>
      </c>
    </row>
    <row r="29" spans="1:35" ht="56.25" x14ac:dyDescent="0.2">
      <c r="A29" s="1"/>
      <c r="B29" s="13" t="s">
        <v>20</v>
      </c>
      <c r="C29" s="14" t="s">
        <v>21</v>
      </c>
      <c r="D29" s="15" t="s">
        <v>22</v>
      </c>
      <c r="E29" s="13" t="s">
        <v>20</v>
      </c>
      <c r="F29" s="14" t="s">
        <v>21</v>
      </c>
      <c r="G29" s="15" t="s">
        <v>22</v>
      </c>
      <c r="J29" s="26"/>
      <c r="K29" s="26"/>
      <c r="W29" s="56"/>
      <c r="X29" s="23" t="s">
        <v>23</v>
      </c>
      <c r="Y29" s="23" t="s">
        <v>23</v>
      </c>
      <c r="Z29" s="49" t="s">
        <v>32</v>
      </c>
      <c r="AA29" s="23" t="s">
        <v>32</v>
      </c>
      <c r="AB29" s="23" t="s">
        <v>43</v>
      </c>
      <c r="AD29" s="56"/>
      <c r="AE29" s="23" t="s">
        <v>23</v>
      </c>
      <c r="AF29" s="23" t="s">
        <v>23</v>
      </c>
      <c r="AG29" s="49" t="s">
        <v>32</v>
      </c>
      <c r="AH29" s="23" t="s">
        <v>32</v>
      </c>
      <c r="AI29" s="23" t="s">
        <v>43</v>
      </c>
    </row>
    <row r="30" spans="1:35" ht="15.95" customHeight="1" x14ac:dyDescent="0.2">
      <c r="A30" s="5" t="s">
        <v>0</v>
      </c>
      <c r="B30" s="6">
        <v>1660</v>
      </c>
      <c r="C30" s="16">
        <f>Y30</f>
        <v>0.58253012048192776</v>
      </c>
      <c r="D30" s="16">
        <f>AA30</f>
        <v>0.4174698795180723</v>
      </c>
      <c r="E30" s="6">
        <v>1089</v>
      </c>
      <c r="F30" s="16">
        <v>0.96694214876033058</v>
      </c>
      <c r="G30" s="17">
        <v>3.3057851239669422E-2</v>
      </c>
      <c r="J30" s="26"/>
      <c r="K30" s="26"/>
      <c r="W30" s="27" t="s">
        <v>0</v>
      </c>
      <c r="X30" s="27"/>
      <c r="Y30" s="25">
        <v>0.58253012048192776</v>
      </c>
      <c r="Z30" s="51"/>
      <c r="AA30" s="25">
        <v>0.4174698795180723</v>
      </c>
      <c r="AB30" s="56"/>
      <c r="AD30" s="27" t="s">
        <v>0</v>
      </c>
      <c r="AE30" s="27"/>
      <c r="AF30" s="25">
        <v>0.96694214876033058</v>
      </c>
      <c r="AG30" s="51"/>
      <c r="AH30" s="25">
        <v>3.3057851239669422E-2</v>
      </c>
      <c r="AI30" s="59"/>
    </row>
    <row r="31" spans="1:35" ht="15.95" customHeight="1" x14ac:dyDescent="0.2">
      <c r="A31" s="5" t="s">
        <v>1</v>
      </c>
      <c r="B31" s="6">
        <v>1554</v>
      </c>
      <c r="C31" s="16">
        <f t="shared" ref="C31:C42" si="3">Y31</f>
        <v>0.65508365508365507</v>
      </c>
      <c r="D31" s="16">
        <f t="shared" ref="D31:D42" si="4">AA31</f>
        <v>0.34491634491634493</v>
      </c>
      <c r="E31" s="6">
        <v>1009</v>
      </c>
      <c r="F31" s="16">
        <v>0.96630327056491572</v>
      </c>
      <c r="G31" s="17">
        <v>3.3696729435084241E-2</v>
      </c>
      <c r="I31" s="32" t="s">
        <v>26</v>
      </c>
      <c r="J31" s="26"/>
      <c r="K31" s="26"/>
      <c r="W31" s="27" t="s">
        <v>1</v>
      </c>
      <c r="X31" s="27"/>
      <c r="Y31" s="25">
        <v>0.65508365508365507</v>
      </c>
      <c r="Z31" s="51"/>
      <c r="AA31" s="25">
        <v>0.34491634491634493</v>
      </c>
      <c r="AB31" s="56"/>
      <c r="AD31" s="27" t="s">
        <v>1</v>
      </c>
      <c r="AE31" s="27"/>
      <c r="AF31" s="25">
        <v>0.96630327056491572</v>
      </c>
      <c r="AG31" s="51"/>
      <c r="AH31" s="25">
        <v>3.3696729435084241E-2</v>
      </c>
      <c r="AI31" s="59"/>
    </row>
    <row r="32" spans="1:35" ht="15.95" customHeight="1" x14ac:dyDescent="0.2">
      <c r="A32" s="5" t="s">
        <v>2</v>
      </c>
      <c r="B32" s="6">
        <v>1409</v>
      </c>
      <c r="C32" s="16">
        <f t="shared" si="3"/>
        <v>0.7203690560681334</v>
      </c>
      <c r="D32" s="16">
        <f t="shared" si="4"/>
        <v>0.27963094393186655</v>
      </c>
      <c r="E32" s="6">
        <v>910</v>
      </c>
      <c r="F32" s="16">
        <v>0.94725274725274722</v>
      </c>
      <c r="G32" s="17">
        <v>5.2747252747252747E-2</v>
      </c>
      <c r="W32" s="27" t="s">
        <v>2</v>
      </c>
      <c r="X32" s="27"/>
      <c r="Y32" s="25">
        <v>0.7203690560681334</v>
      </c>
      <c r="Z32" s="51"/>
      <c r="AA32" s="25">
        <v>0.27963094393186655</v>
      </c>
      <c r="AB32" s="56"/>
      <c r="AD32" s="27" t="s">
        <v>2</v>
      </c>
      <c r="AE32" s="27"/>
      <c r="AF32" s="25">
        <v>0.94725274725274722</v>
      </c>
      <c r="AG32" s="51"/>
      <c r="AH32" s="25">
        <v>5.2747252747252747E-2</v>
      </c>
      <c r="AI32" s="59"/>
    </row>
    <row r="33" spans="1:35" ht="15.95" customHeight="1" x14ac:dyDescent="0.2">
      <c r="A33" s="5" t="s">
        <v>3</v>
      </c>
      <c r="B33" s="6">
        <v>1260</v>
      </c>
      <c r="C33" s="16">
        <f t="shared" si="3"/>
        <v>0.65079365079365081</v>
      </c>
      <c r="D33" s="16">
        <f t="shared" si="4"/>
        <v>0.34920634920634919</v>
      </c>
      <c r="E33" s="6">
        <v>974</v>
      </c>
      <c r="F33" s="16">
        <v>0.94866529774127306</v>
      </c>
      <c r="G33" s="17">
        <v>5.1334702258726897E-2</v>
      </c>
      <c r="W33" s="27" t="s">
        <v>3</v>
      </c>
      <c r="X33" s="27"/>
      <c r="Y33" s="25">
        <v>0.65079365079365081</v>
      </c>
      <c r="Z33" s="51"/>
      <c r="AA33" s="25">
        <v>0.34920634920634919</v>
      </c>
      <c r="AB33" s="56"/>
      <c r="AD33" s="27" t="s">
        <v>3</v>
      </c>
      <c r="AE33" s="27"/>
      <c r="AF33" s="25">
        <v>0.94866529774127306</v>
      </c>
      <c r="AG33" s="51"/>
      <c r="AH33" s="25">
        <v>5.1334702258726897E-2</v>
      </c>
      <c r="AI33" s="59"/>
    </row>
    <row r="34" spans="1:35" ht="15.95" customHeight="1" x14ac:dyDescent="0.2">
      <c r="A34" s="5" t="s">
        <v>4</v>
      </c>
      <c r="B34" s="6">
        <v>1239</v>
      </c>
      <c r="C34" s="16">
        <f t="shared" si="3"/>
        <v>0.64083938660209849</v>
      </c>
      <c r="D34" s="16">
        <f t="shared" si="4"/>
        <v>0.35916061339790151</v>
      </c>
      <c r="E34" s="6">
        <v>922</v>
      </c>
      <c r="F34" s="16">
        <v>0.94793926247288507</v>
      </c>
      <c r="G34" s="17">
        <v>5.2060737527114966E-2</v>
      </c>
      <c r="W34" s="27" t="s">
        <v>4</v>
      </c>
      <c r="X34" s="27"/>
      <c r="Y34" s="25">
        <v>0.64083938660209849</v>
      </c>
      <c r="Z34" s="51"/>
      <c r="AA34" s="25">
        <v>0.35916061339790151</v>
      </c>
      <c r="AB34" s="56"/>
      <c r="AD34" s="27" t="s">
        <v>4</v>
      </c>
      <c r="AE34" s="27"/>
      <c r="AF34" s="25">
        <v>0.94793926247288507</v>
      </c>
      <c r="AG34" s="51"/>
      <c r="AH34" s="25">
        <v>5.2060737527114966E-2</v>
      </c>
      <c r="AI34" s="59"/>
    </row>
    <row r="35" spans="1:35" ht="15.95" customHeight="1" x14ac:dyDescent="0.2">
      <c r="A35" s="5" t="s">
        <v>5</v>
      </c>
      <c r="B35" s="6">
        <v>1039</v>
      </c>
      <c r="C35" s="16">
        <f t="shared" si="3"/>
        <v>0.68719923002887395</v>
      </c>
      <c r="D35" s="16">
        <f t="shared" si="4"/>
        <v>0.3128007699711261</v>
      </c>
      <c r="E35" s="6">
        <v>1004</v>
      </c>
      <c r="F35" s="16">
        <v>0.96015936254980083</v>
      </c>
      <c r="G35" s="17">
        <v>3.9840637450199202E-2</v>
      </c>
      <c r="W35" s="27" t="s">
        <v>5</v>
      </c>
      <c r="X35" s="27"/>
      <c r="Y35" s="25">
        <v>0.68719923002887395</v>
      </c>
      <c r="Z35" s="51"/>
      <c r="AA35" s="25">
        <v>0.3128007699711261</v>
      </c>
      <c r="AB35" s="56"/>
      <c r="AD35" s="27" t="s">
        <v>5</v>
      </c>
      <c r="AE35" s="27"/>
      <c r="AF35" s="25">
        <v>0.96015936254980083</v>
      </c>
      <c r="AG35" s="51"/>
      <c r="AH35" s="25">
        <v>3.9840637450199202E-2</v>
      </c>
      <c r="AI35" s="59"/>
    </row>
    <row r="36" spans="1:35" ht="15.95" customHeight="1" x14ac:dyDescent="0.2">
      <c r="A36" s="5" t="s">
        <v>6</v>
      </c>
      <c r="B36" s="28">
        <v>1083</v>
      </c>
      <c r="C36" s="16">
        <f t="shared" si="3"/>
        <v>0.65927977839335183</v>
      </c>
      <c r="D36" s="16">
        <f t="shared" si="4"/>
        <v>0.34072022160664822</v>
      </c>
      <c r="E36" s="28">
        <v>954</v>
      </c>
      <c r="F36" s="30">
        <v>0.96226415094339623</v>
      </c>
      <c r="G36" s="31">
        <v>3.7735849056603772E-2</v>
      </c>
      <c r="W36" s="27" t="s">
        <v>6</v>
      </c>
      <c r="X36" s="27"/>
      <c r="Y36" s="25">
        <v>0.65927977839335183</v>
      </c>
      <c r="Z36" s="51"/>
      <c r="AA36" s="25">
        <v>0.34072022160664822</v>
      </c>
      <c r="AB36" s="56"/>
      <c r="AD36" s="27" t="s">
        <v>6</v>
      </c>
      <c r="AE36" s="27"/>
      <c r="AF36" s="25">
        <v>0.96226415094339623</v>
      </c>
      <c r="AG36" s="51"/>
      <c r="AH36" s="25">
        <v>3.7735849056603772E-2</v>
      </c>
      <c r="AI36" s="59"/>
    </row>
    <row r="37" spans="1:35" ht="15.95" customHeight="1" x14ac:dyDescent="0.2">
      <c r="A37" s="5" t="s">
        <v>34</v>
      </c>
      <c r="B37" s="28">
        <v>986</v>
      </c>
      <c r="C37" s="16">
        <f t="shared" si="3"/>
        <v>0.67</v>
      </c>
      <c r="D37" s="16">
        <f t="shared" si="4"/>
        <v>0.33</v>
      </c>
      <c r="E37" s="28">
        <v>916</v>
      </c>
      <c r="F37" s="30">
        <v>0.95</v>
      </c>
      <c r="G37" s="31">
        <v>0.05</v>
      </c>
      <c r="W37" s="27" t="s">
        <v>34</v>
      </c>
      <c r="X37" s="27"/>
      <c r="Y37" s="25">
        <v>0.67</v>
      </c>
      <c r="Z37" s="51"/>
      <c r="AA37" s="25">
        <v>0.33</v>
      </c>
      <c r="AB37" s="56"/>
      <c r="AD37" s="27" t="s">
        <v>34</v>
      </c>
      <c r="AE37" s="27"/>
      <c r="AF37" s="25">
        <v>0.95</v>
      </c>
      <c r="AG37" s="51"/>
      <c r="AH37" s="25">
        <v>0.05</v>
      </c>
      <c r="AI37" s="59"/>
    </row>
    <row r="38" spans="1:35" ht="15.95" customHeight="1" x14ac:dyDescent="0.2">
      <c r="A38" s="5" t="s">
        <v>35</v>
      </c>
      <c r="B38" s="6">
        <v>818</v>
      </c>
      <c r="C38" s="16">
        <f t="shared" si="3"/>
        <v>0.7</v>
      </c>
      <c r="D38" s="16">
        <f t="shared" si="4"/>
        <v>0.3</v>
      </c>
      <c r="E38" s="6">
        <v>836</v>
      </c>
      <c r="F38" s="16">
        <v>0.97</v>
      </c>
      <c r="G38" s="17">
        <v>0.03</v>
      </c>
      <c r="W38" s="27" t="s">
        <v>35</v>
      </c>
      <c r="X38" s="27"/>
      <c r="Y38" s="25">
        <v>0.7</v>
      </c>
      <c r="Z38" s="51"/>
      <c r="AA38" s="25">
        <v>0.3</v>
      </c>
      <c r="AB38" s="56"/>
      <c r="AD38" s="27" t="s">
        <v>35</v>
      </c>
      <c r="AE38" s="27"/>
      <c r="AF38" s="25">
        <v>0.97</v>
      </c>
      <c r="AG38" s="51"/>
      <c r="AH38" s="25">
        <v>0.03</v>
      </c>
      <c r="AI38" s="59"/>
    </row>
    <row r="39" spans="1:35" ht="15.95" customHeight="1" x14ac:dyDescent="0.2">
      <c r="A39" s="5" t="s">
        <v>36</v>
      </c>
      <c r="B39" s="6">
        <v>754</v>
      </c>
      <c r="C39" s="16">
        <f t="shared" si="3"/>
        <v>0.67</v>
      </c>
      <c r="D39" s="16">
        <f t="shared" si="4"/>
        <v>0.33</v>
      </c>
      <c r="E39" s="6">
        <v>809</v>
      </c>
      <c r="F39" s="16">
        <v>0.97</v>
      </c>
      <c r="G39" s="17">
        <v>0.03</v>
      </c>
      <c r="W39" s="27" t="s">
        <v>36</v>
      </c>
      <c r="X39" s="27"/>
      <c r="Y39" s="25">
        <v>0.67</v>
      </c>
      <c r="Z39" s="51"/>
      <c r="AA39" s="25">
        <v>0.33</v>
      </c>
      <c r="AB39" s="56"/>
      <c r="AD39" s="27" t="s">
        <v>36</v>
      </c>
      <c r="AE39" s="27"/>
      <c r="AF39" s="25">
        <v>0.97</v>
      </c>
      <c r="AG39" s="51"/>
      <c r="AH39" s="25">
        <v>0.03</v>
      </c>
      <c r="AI39" s="59"/>
    </row>
    <row r="40" spans="1:35" ht="15.95" customHeight="1" x14ac:dyDescent="0.2">
      <c r="A40" s="5" t="s">
        <v>37</v>
      </c>
      <c r="B40" s="6">
        <v>760</v>
      </c>
      <c r="C40" s="16">
        <f t="shared" si="3"/>
        <v>0.61</v>
      </c>
      <c r="D40" s="16">
        <f t="shared" si="4"/>
        <v>0.39</v>
      </c>
      <c r="E40" s="6">
        <v>834</v>
      </c>
      <c r="F40" s="16">
        <v>0.97</v>
      </c>
      <c r="G40" s="17">
        <v>0.03</v>
      </c>
      <c r="W40" s="27" t="s">
        <v>37</v>
      </c>
      <c r="X40" s="27"/>
      <c r="Y40" s="25">
        <v>0.61</v>
      </c>
      <c r="Z40" s="51"/>
      <c r="AA40" s="25">
        <v>0.39</v>
      </c>
      <c r="AB40" s="56"/>
      <c r="AD40" s="27" t="s">
        <v>37</v>
      </c>
      <c r="AE40" s="27"/>
      <c r="AF40" s="25">
        <v>0.97</v>
      </c>
      <c r="AG40" s="51"/>
      <c r="AH40" s="25">
        <v>0.03</v>
      </c>
      <c r="AI40" s="59"/>
    </row>
    <row r="41" spans="1:35" ht="15.95" customHeight="1" x14ac:dyDescent="0.2">
      <c r="A41" s="5" t="s">
        <v>38</v>
      </c>
      <c r="B41" s="28">
        <v>706</v>
      </c>
      <c r="C41" s="16">
        <f t="shared" si="3"/>
        <v>0.61</v>
      </c>
      <c r="D41" s="16">
        <f t="shared" si="4"/>
        <v>0.39</v>
      </c>
      <c r="E41" s="28">
        <v>894</v>
      </c>
      <c r="F41" s="30">
        <v>0.96226415094339623</v>
      </c>
      <c r="G41" s="31">
        <v>3.9840637450199202E-2</v>
      </c>
      <c r="W41" s="27" t="s">
        <v>38</v>
      </c>
      <c r="X41" s="27"/>
      <c r="Y41" s="25">
        <v>0.61</v>
      </c>
      <c r="Z41" s="51"/>
      <c r="AA41" s="25">
        <v>0.39</v>
      </c>
      <c r="AB41" s="56"/>
      <c r="AD41" s="27" t="s">
        <v>38</v>
      </c>
      <c r="AE41" s="27"/>
      <c r="AF41" s="25">
        <v>0.96</v>
      </c>
      <c r="AG41" s="51"/>
      <c r="AH41" s="25">
        <v>0.04</v>
      </c>
      <c r="AI41" s="59"/>
    </row>
    <row r="42" spans="1:35" ht="15.95" customHeight="1" x14ac:dyDescent="0.2">
      <c r="A42" s="5" t="s">
        <v>39</v>
      </c>
      <c r="B42" s="28">
        <v>728</v>
      </c>
      <c r="C42" s="16">
        <f t="shared" si="3"/>
        <v>0.61</v>
      </c>
      <c r="D42" s="16">
        <f t="shared" si="4"/>
        <v>0.39</v>
      </c>
      <c r="E42" s="28">
        <v>811</v>
      </c>
      <c r="F42" s="30">
        <v>0.94</v>
      </c>
      <c r="G42" s="31">
        <v>0.06</v>
      </c>
      <c r="W42" s="27" t="s">
        <v>39</v>
      </c>
      <c r="X42" s="27"/>
      <c r="Y42" s="25">
        <v>0.61</v>
      </c>
      <c r="Z42" s="51"/>
      <c r="AA42" s="25">
        <v>0.39</v>
      </c>
      <c r="AB42" s="56"/>
      <c r="AD42" s="27" t="s">
        <v>39</v>
      </c>
      <c r="AE42" s="27"/>
      <c r="AF42" s="25">
        <v>0.94</v>
      </c>
      <c r="AG42" s="51"/>
      <c r="AH42" s="25">
        <v>0.06</v>
      </c>
      <c r="AI42" s="59"/>
    </row>
    <row r="43" spans="1:35" ht="15.95" customHeight="1" x14ac:dyDescent="0.2">
      <c r="A43" s="5" t="s">
        <v>40</v>
      </c>
      <c r="B43" s="6">
        <f>SUM('[1]Complaint Investigations'!$O$279,'[1]Complaint Investigations'!$AY$279)</f>
        <v>661</v>
      </c>
      <c r="C43" s="16">
        <f>Y43</f>
        <v>0.55521936459909227</v>
      </c>
      <c r="D43" s="16">
        <f>AA43</f>
        <v>0.44478063540090773</v>
      </c>
      <c r="E43" s="6">
        <f>SUM('[1]Complaint Investigations'!$AD$279,'[1]Complaint Investigations'!$BM$279)</f>
        <v>818</v>
      </c>
      <c r="F43" s="61">
        <f>AF43</f>
        <v>0.93887530562347188</v>
      </c>
      <c r="G43" s="63">
        <f>AH43</f>
        <v>6.1124694376528114E-2</v>
      </c>
      <c r="J43" s="26"/>
      <c r="K43" s="26"/>
      <c r="W43" s="27" t="s">
        <v>40</v>
      </c>
      <c r="X43" s="54">
        <f>'[1]Complaint Investigations'!$O$279</f>
        <v>367</v>
      </c>
      <c r="Y43" s="48">
        <f>X43/AB43</f>
        <v>0.55521936459909227</v>
      </c>
      <c r="Z43" s="52">
        <f>'[1]Complaint Investigations'!$AY$279</f>
        <v>294</v>
      </c>
      <c r="AA43" s="57">
        <f>Z43/AB43</f>
        <v>0.44478063540090773</v>
      </c>
      <c r="AB43" s="27">
        <f>SUM('[1]Complaint Investigations'!$O$279,'[1]Complaint Investigations'!$AY$279)</f>
        <v>661</v>
      </c>
      <c r="AD43" s="27" t="s">
        <v>40</v>
      </c>
      <c r="AE43" s="54">
        <f>'[1]Complaint Investigations'!$AD$279</f>
        <v>768</v>
      </c>
      <c r="AF43" s="48">
        <f>AE43/AI43</f>
        <v>0.93887530562347188</v>
      </c>
      <c r="AG43" s="52">
        <f>'[1]Complaint Investigations'!$BM$279</f>
        <v>50</v>
      </c>
      <c r="AH43" s="48">
        <f>AG43/AI43</f>
        <v>6.1124694376528114E-2</v>
      </c>
      <c r="AI43" s="60">
        <f>SUM('[1]Complaint Investigations'!$AD$279,'[1]Complaint Investigations'!$BM$279)</f>
        <v>818</v>
      </c>
    </row>
    <row r="44" spans="1:35" ht="15.95" customHeight="1" thickBot="1" x14ac:dyDescent="0.25">
      <c r="A44" s="5" t="s">
        <v>41</v>
      </c>
      <c r="B44" s="33">
        <f>SUM('[1]Complaint Investigations'!$O$298,'[1]Complaint Investigations'!$AY$298)</f>
        <v>626</v>
      </c>
      <c r="C44" s="42">
        <f>Y44</f>
        <v>0.57827476038338654</v>
      </c>
      <c r="D44" s="43">
        <f>AA44</f>
        <v>0.4217252396166134</v>
      </c>
      <c r="E44" s="33">
        <f>SUM('[1]Complaint Investigations'!$AD$298,'[1]Complaint Investigations'!$BM$298)</f>
        <v>865</v>
      </c>
      <c r="F44" s="62">
        <f>AF44</f>
        <v>0.95491329479768783</v>
      </c>
      <c r="G44" s="64">
        <f>AH44</f>
        <v>4.5086705202312137E-2</v>
      </c>
      <c r="J44" s="26"/>
      <c r="K44" s="26"/>
      <c r="W44" s="27" t="s">
        <v>41</v>
      </c>
      <c r="X44" s="54">
        <f>'[1]Complaint Investigations'!$O$298</f>
        <v>362</v>
      </c>
      <c r="Y44" s="48">
        <f>X44/AB44</f>
        <v>0.57827476038338654</v>
      </c>
      <c r="Z44" s="52">
        <f>'[1]Complaint Investigations'!$AY$298</f>
        <v>264</v>
      </c>
      <c r="AA44" s="57">
        <f>Z44/AB44</f>
        <v>0.4217252396166134</v>
      </c>
      <c r="AB44" s="27">
        <f>SUM('[1]Complaint Investigations'!$O$298,'[1]Complaint Investigations'!$AY$298)</f>
        <v>626</v>
      </c>
      <c r="AD44" s="27" t="s">
        <v>41</v>
      </c>
      <c r="AE44" s="54">
        <f>'[1]Complaint Investigations'!$AD$298</f>
        <v>826</v>
      </c>
      <c r="AF44" s="48">
        <f>AE44/AI44</f>
        <v>0.95491329479768783</v>
      </c>
      <c r="AG44" s="52">
        <f>'[1]Complaint Investigations'!$BM$298</f>
        <v>39</v>
      </c>
      <c r="AH44" s="48">
        <f>AG44/AI44</f>
        <v>4.5086705202312137E-2</v>
      </c>
      <c r="AI44" s="60">
        <f>SUM('[1]Complaint Investigations'!$AD$298,'[1]Complaint Investigations'!$BM$298)</f>
        <v>865</v>
      </c>
    </row>
    <row r="45" spans="1:35" x14ac:dyDescent="0.2">
      <c r="A45" s="38"/>
      <c r="B45" s="39"/>
      <c r="C45" s="40"/>
      <c r="D45" s="40"/>
      <c r="E45" s="39"/>
      <c r="F45" s="40"/>
      <c r="G45" s="40"/>
      <c r="W45" s="56"/>
      <c r="X45" s="56"/>
      <c r="Y45" s="56"/>
      <c r="Z45" s="51"/>
      <c r="AA45" s="56"/>
      <c r="AB45" s="56"/>
      <c r="AC45" s="56"/>
      <c r="AD45" s="56"/>
      <c r="AE45" s="56"/>
      <c r="AF45" s="56"/>
      <c r="AG45" s="51"/>
      <c r="AI45" s="59"/>
    </row>
    <row r="46" spans="1:35" x14ac:dyDescent="0.2">
      <c r="AG46" s="55"/>
      <c r="AI46" s="59"/>
    </row>
    <row r="47" spans="1:35" ht="15" x14ac:dyDescent="0.25">
      <c r="D47" s="65" t="s">
        <v>25</v>
      </c>
      <c r="E47" s="66"/>
      <c r="AG47" s="55"/>
      <c r="AI47" s="59"/>
    </row>
    <row r="48" spans="1:35" x14ac:dyDescent="0.2">
      <c r="AG48" s="55"/>
      <c r="AI48" s="59"/>
    </row>
    <row r="49" spans="33:35" x14ac:dyDescent="0.2">
      <c r="AG49" s="55"/>
      <c r="AI49" s="59"/>
    </row>
    <row r="50" spans="33:35" x14ac:dyDescent="0.2">
      <c r="AG50" s="55"/>
      <c r="AI50" s="59"/>
    </row>
    <row r="51" spans="33:35" x14ac:dyDescent="0.2">
      <c r="AG51" s="55"/>
      <c r="AI51" s="59"/>
    </row>
    <row r="52" spans="33:35" x14ac:dyDescent="0.2">
      <c r="AG52" s="55"/>
      <c r="AI52" s="59"/>
    </row>
    <row r="53" spans="33:35" x14ac:dyDescent="0.2">
      <c r="AG53" s="55"/>
      <c r="AI53" s="59"/>
    </row>
    <row r="54" spans="33:35" x14ac:dyDescent="0.2">
      <c r="AG54" s="55"/>
      <c r="AI54" s="59"/>
    </row>
    <row r="55" spans="33:35" x14ac:dyDescent="0.2">
      <c r="AG55" s="55"/>
      <c r="AI55" s="59"/>
    </row>
    <row r="56" spans="33:35" x14ac:dyDescent="0.2">
      <c r="AG56" s="55"/>
    </row>
    <row r="57" spans="33:35" x14ac:dyDescent="0.2">
      <c r="AG57" s="55"/>
    </row>
    <row r="58" spans="33:35" x14ac:dyDescent="0.2">
      <c r="AG58" s="55"/>
    </row>
    <row r="59" spans="33:35" x14ac:dyDescent="0.2">
      <c r="AG59" s="55"/>
    </row>
    <row r="60" spans="33:35" x14ac:dyDescent="0.2">
      <c r="AG60" s="55"/>
    </row>
    <row r="61" spans="33:35" x14ac:dyDescent="0.2">
      <c r="AG61" s="55"/>
    </row>
    <row r="62" spans="33:35" x14ac:dyDescent="0.2">
      <c r="AG62" s="55"/>
    </row>
    <row r="70" spans="4:5" ht="15" x14ac:dyDescent="0.25">
      <c r="D70" s="65" t="s">
        <v>28</v>
      </c>
      <c r="E70" s="66"/>
    </row>
    <row r="93" spans="4:5" ht="15" x14ac:dyDescent="0.25">
      <c r="D93" s="65" t="s">
        <v>29</v>
      </c>
      <c r="E93" s="66"/>
    </row>
    <row r="116" spans="4:5" ht="15" x14ac:dyDescent="0.25">
      <c r="D116" s="65" t="s">
        <v>33</v>
      </c>
      <c r="E116" s="66"/>
    </row>
  </sheetData>
  <mergeCells count="4">
    <mergeCell ref="D116:E116"/>
    <mergeCell ref="D93:E93"/>
    <mergeCell ref="D70:E70"/>
    <mergeCell ref="D47:E47"/>
  </mergeCells>
  <phoneticPr fontId="6" type="noConversion"/>
  <pageMargins left="0.75" right="0.5" top="0.75" bottom="0.5" header="0.5" footer="0.5"/>
  <pageSetup fitToHeight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CHARTS_complaints</vt:lpstr>
      <vt:lpstr>CHARTS_complaints!Print_Area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pkoshkin</dc:creator>
  <cp:lastModifiedBy>Keri Jowers</cp:lastModifiedBy>
  <cp:lastPrinted>2009-07-01T12:47:42Z</cp:lastPrinted>
  <dcterms:created xsi:type="dcterms:W3CDTF">2000-08-25T16:48:34Z</dcterms:created>
  <dcterms:modified xsi:type="dcterms:W3CDTF">2017-01-06T23:15:16Z</dcterms:modified>
</cp:coreProperties>
</file>